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17"/>
  <workbookPr codeName="ThisWorkbook"/>
  <mc:AlternateContent xmlns:mc="http://schemas.openxmlformats.org/markup-compatibility/2006">
    <mc:Choice Requires="x15">
      <x15ac:absPath xmlns:x15ac="http://schemas.microsoft.com/office/spreadsheetml/2010/11/ac" url="https://ggsaus.sharepoint.com/sites/ProductDevelopment/Shared Documents/07 School Improvement Model/0 Teaching and Learning Instrument/6cs/00 Domain wide/01 Development/08 Concept design/4. Data framework/"/>
    </mc:Choice>
  </mc:AlternateContent>
  <xr:revisionPtr revIDLastSave="45" documentId="11_1A6DA6B3705F8EECA4E632C831F5AAAF9E640C13" xr6:coauthVersionLast="47" xr6:coauthVersionMax="47" xr10:uidLastSave="{50B69B36-8A7C-4FD6-B7B7-0DB992517B43}"/>
  <bookViews>
    <workbookView xWindow="-28920" yWindow="-120" windowWidth="29040" windowHeight="15840" tabRatio="938" firstSheet="7" activeTab="7" xr2:uid="{00000000-000D-0000-FFFF-FFFF00000000}"/>
  </bookViews>
  <sheets>
    <sheet name="Data validation" sheetId="22" state="hidden" r:id="rId1"/>
    <sheet name="Menu" sheetId="21" r:id="rId2"/>
    <sheet name="Staff list" sheetId="1" r:id="rId3"/>
    <sheet name="C1 Training register" sheetId="9" r:id="rId4"/>
    <sheet name="C1 Topic in-services" sheetId="15" r:id="rId5"/>
    <sheet name="C1 Training Completions" sheetId="11" r:id="rId6"/>
    <sheet name="C2 Teacher practice" sheetId="13" r:id="rId7"/>
    <sheet name="C2 Coaching &amp; Observations" sheetId="14" r:id="rId8"/>
    <sheet name="C3 Weekly Data Review meetings" sheetId="3" r:id="rId9"/>
    <sheet name="C3 Leadership Tasks" sheetId="16" r:id="rId10"/>
    <sheet name="C3 Placement" sheetId="17" r:id="rId11"/>
    <sheet name="C4 Lead Instructional Actions" sheetId="4" r:id="rId12"/>
    <sheet name="C4 Community Actions" sheetId="30" r:id="rId13"/>
    <sheet name="C5 Professional Conversations" sheetId="5" r:id="rId14"/>
    <sheet name="C5 GGSA service levels" sheetId="18" r:id="rId15"/>
    <sheet name="C6 Peer Conversations" sheetId="27" r:id="rId16"/>
    <sheet name="C6 Leader Conversations" sheetId="28" r:id="rId17"/>
    <sheet name="C7 Leading Partnership" sheetId="7" r:id="rId18"/>
    <sheet name="C8 Parent visits" sheetId="8" r:id="rId19"/>
  </sheets>
  <externalReferences>
    <externalReference r:id="rId20"/>
    <externalReference r:id="rId21"/>
  </externalReferences>
  <definedNames>
    <definedName name="In_Service_Topics" localSheetId="12">'[1]Data validation'!$T$2:$T$29</definedName>
    <definedName name="In_Service_Topics" localSheetId="16">'[2]Data validation'!$T$2:$T$29</definedName>
    <definedName name="In_Service_Topics" localSheetId="15">'[2]Data validation'!$T$2:$T$29</definedName>
    <definedName name="In_Service_Topics">'Data validation'!$T$2:$T$29</definedName>
    <definedName name="_xlnm.Print_Area" localSheetId="4">'C1 Topic in-services'!$B$4:$T$97</definedName>
    <definedName name="_xlnm.Print_Area" localSheetId="5">'C1 Training Completions'!$B$5:$R$65</definedName>
    <definedName name="_xlnm.Print_Area" localSheetId="3">'C1 Training register'!$A$1:$O$14</definedName>
    <definedName name="_xlnm.Print_Area" localSheetId="7">'C2 Coaching &amp; Observations'!$B$3:$G$9</definedName>
    <definedName name="_xlnm.Print_Area" localSheetId="6">'C2 Teacher practice'!$A$7:$F$136</definedName>
    <definedName name="_xlnm.Print_Area" localSheetId="9">'C3 Leadership Tasks'!$B$3:$P$67</definedName>
    <definedName name="_xlnm.Print_Area" localSheetId="10">'C3 Placement'!$B$3:$K$13</definedName>
    <definedName name="_xlnm.Print_Area" localSheetId="8">'C3 Weekly Data Review meetings'!$B$3:$N$26</definedName>
    <definedName name="_xlnm.Print_Area" localSheetId="12">'C4 Community Actions'!$B$3:$T$20</definedName>
    <definedName name="_xlnm.Print_Area" localSheetId="11">'C4 Lead Instructional Actions'!$B$3:$N$11</definedName>
    <definedName name="_xlnm.Print_Area" localSheetId="14">'C5 GGSA service levels'!$B$3:$M$31</definedName>
    <definedName name="_xlnm.Print_Area" localSheetId="13">'C5 Professional Conversations'!$B$3:$S$19</definedName>
    <definedName name="_xlnm.Print_Area" localSheetId="16">'C6 Leader Conversations'!$C$3:$T$32</definedName>
    <definedName name="_xlnm.Print_Area" localSheetId="15">'C6 Peer Conversations'!$C$3:$AA$32</definedName>
    <definedName name="_xlnm.Print_Area" localSheetId="17">'C7 Leading Partnership'!$B$3:$N$25</definedName>
    <definedName name="_xlnm.Print_Area" localSheetId="18">'C8 Parent visits'!$B$3:$M$21</definedName>
    <definedName name="Programs" localSheetId="12">'[1]Data validation'!$U$2:$U$61</definedName>
    <definedName name="Programs" localSheetId="16">'[2]Data validation'!$U$2:$U$61</definedName>
    <definedName name="Programs" localSheetId="15">'[2]Data validation'!$U$2:$U$61</definedName>
    <definedName name="Programs">'Data validation'!$U$2:$U$61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30" l="1"/>
  <c r="AO1" i="30"/>
  <c r="AN1" i="30"/>
  <c r="AM1" i="30"/>
  <c r="AL1" i="30"/>
  <c r="AK1" i="30"/>
  <c r="AJ1" i="30"/>
  <c r="AI1" i="30"/>
  <c r="AH1" i="30"/>
  <c r="AG1" i="30"/>
  <c r="AF1" i="30"/>
  <c r="AE1" i="30"/>
  <c r="AD1" i="30"/>
  <c r="AC1" i="30"/>
  <c r="AB1" i="30"/>
  <c r="AA1" i="30"/>
  <c r="Z1" i="30"/>
  <c r="Y1" i="30"/>
  <c r="X1" i="30"/>
  <c r="W1" i="30"/>
  <c r="V1" i="30"/>
  <c r="U1" i="30"/>
  <c r="T1" i="30"/>
  <c r="S1" i="30"/>
  <c r="R1" i="30"/>
  <c r="Q1" i="30"/>
  <c r="P1" i="30"/>
  <c r="O1" i="30"/>
  <c r="N1" i="30"/>
  <c r="M1" i="30"/>
  <c r="L1" i="30"/>
  <c r="K1" i="30"/>
  <c r="J1" i="30"/>
  <c r="I1" i="30"/>
  <c r="H1" i="30"/>
  <c r="G1" i="30"/>
  <c r="F1" i="30"/>
  <c r="E1" i="30"/>
  <c r="D1" i="30"/>
  <c r="C1" i="30"/>
  <c r="B1" i="30"/>
  <c r="A1" i="30"/>
  <c r="AF1" i="28" l="1"/>
  <c r="AE1" i="28"/>
  <c r="AD1" i="28"/>
  <c r="AC1" i="28"/>
  <c r="AB1" i="28"/>
  <c r="G3" i="28"/>
  <c r="AO1" i="28"/>
  <c r="AN1" i="28"/>
  <c r="AM1" i="28"/>
  <c r="AL1" i="28"/>
  <c r="AK1" i="28"/>
  <c r="AJ1" i="28"/>
  <c r="AI1" i="28"/>
  <c r="AH1" i="28"/>
  <c r="AG1" i="28"/>
  <c r="AA1" i="28"/>
  <c r="Z1" i="28"/>
  <c r="Y1" i="28"/>
  <c r="X1" i="28"/>
  <c r="W1" i="28"/>
  <c r="V1" i="28"/>
  <c r="U1" i="28"/>
  <c r="T1" i="28"/>
  <c r="S1" i="28"/>
  <c r="R1" i="28"/>
  <c r="Q1" i="28"/>
  <c r="P1" i="28"/>
  <c r="O1" i="28"/>
  <c r="N1" i="28"/>
  <c r="I1" i="28"/>
  <c r="H1" i="28"/>
  <c r="G1" i="28"/>
  <c r="F1" i="28"/>
  <c r="E1" i="28"/>
  <c r="D1" i="28"/>
  <c r="C1" i="28"/>
  <c r="B1" i="28"/>
  <c r="A1" i="28"/>
  <c r="G3" i="27"/>
  <c r="AJ1" i="27"/>
  <c r="AI1" i="27"/>
  <c r="AH1" i="27"/>
  <c r="AG1" i="27"/>
  <c r="AF1" i="27"/>
  <c r="AE1" i="27"/>
  <c r="AD1" i="27"/>
  <c r="AC1" i="27"/>
  <c r="AB1" i="27"/>
  <c r="AA1" i="27"/>
  <c r="Z1" i="27"/>
  <c r="Y1" i="27"/>
  <c r="X1" i="27"/>
  <c r="W1" i="27"/>
  <c r="V1" i="27"/>
  <c r="U1" i="27"/>
  <c r="T1" i="27"/>
  <c r="S1" i="27"/>
  <c r="R1" i="27"/>
  <c r="Q1" i="27"/>
  <c r="P1" i="27"/>
  <c r="O1" i="27"/>
  <c r="N1" i="27"/>
  <c r="I1" i="27"/>
  <c r="H1" i="27"/>
  <c r="G1" i="27"/>
  <c r="F1" i="27"/>
  <c r="E1" i="27"/>
  <c r="D1" i="27"/>
  <c r="C1" i="27"/>
  <c r="B1" i="27"/>
  <c r="A1" i="27"/>
  <c r="C2" i="22" l="1"/>
  <c r="H3" i="1"/>
  <c r="C29" i="22"/>
  <c r="C3" i="22"/>
  <c r="C4" i="22"/>
  <c r="C5" i="22"/>
  <c r="C6" i="22"/>
  <c r="C7" i="22"/>
  <c r="C8" i="22"/>
  <c r="C9" i="22"/>
  <c r="C10" i="22"/>
  <c r="C11" i="22"/>
  <c r="C12" i="22"/>
  <c r="C13" i="22"/>
  <c r="C14" i="22"/>
  <c r="C15" i="22"/>
  <c r="C16" i="22"/>
  <c r="C17" i="22"/>
  <c r="C18" i="22"/>
  <c r="C19" i="22"/>
  <c r="C20" i="22"/>
  <c r="C21" i="22"/>
  <c r="C22" i="22"/>
  <c r="C23" i="22"/>
  <c r="C24" i="22"/>
  <c r="C25" i="22"/>
  <c r="C26" i="22"/>
  <c r="C27" i="22"/>
  <c r="C28" i="22"/>
  <c r="G3" i="9"/>
  <c r="D6" i="22"/>
  <c r="D3" i="22"/>
  <c r="D7" i="22"/>
  <c r="D4" i="22"/>
  <c r="D2" i="22"/>
  <c r="D29" i="22"/>
  <c r="D5" i="22"/>
  <c r="D9" i="22"/>
  <c r="B1" i="16"/>
  <c r="C1" i="16"/>
  <c r="D1" i="16"/>
  <c r="E1" i="16"/>
  <c r="F1" i="16"/>
  <c r="G1" i="16"/>
  <c r="H1" i="16"/>
  <c r="I1" i="16"/>
  <c r="J1" i="16"/>
  <c r="K1" i="16"/>
  <c r="L1" i="16"/>
  <c r="M1" i="16"/>
  <c r="N1" i="16"/>
  <c r="O1" i="16"/>
  <c r="P1" i="16"/>
  <c r="Q1" i="16"/>
  <c r="R1" i="16"/>
  <c r="S1" i="16"/>
  <c r="B1" i="11"/>
  <c r="C1" i="11"/>
  <c r="D1" i="11"/>
  <c r="E1" i="11"/>
  <c r="F1" i="11"/>
  <c r="G1" i="11"/>
  <c r="H1" i="11"/>
  <c r="I1" i="11"/>
  <c r="J1" i="11"/>
  <c r="K1" i="11"/>
  <c r="L1" i="11"/>
  <c r="M1" i="11"/>
  <c r="N1" i="11"/>
  <c r="O1" i="11"/>
  <c r="P1" i="11"/>
  <c r="Q1" i="11"/>
  <c r="R1" i="11"/>
  <c r="S1" i="11"/>
  <c r="T1" i="11"/>
  <c r="U1" i="11"/>
  <c r="D8" i="22"/>
  <c r="D10" i="22"/>
  <c r="D11" i="22"/>
  <c r="D12" i="22"/>
  <c r="D13" i="22"/>
  <c r="D14" i="22"/>
  <c r="D15" i="22"/>
  <c r="D16" i="22"/>
  <c r="D17" i="22"/>
  <c r="D18" i="22"/>
  <c r="D19" i="22"/>
  <c r="D20" i="22"/>
  <c r="D21" i="22"/>
  <c r="D22" i="22"/>
  <c r="D23" i="22"/>
  <c r="D24" i="22"/>
  <c r="D25" i="22"/>
  <c r="D26" i="22"/>
  <c r="D27" i="22"/>
  <c r="D28" i="22"/>
  <c r="H3" i="15"/>
  <c r="F4" i="13"/>
  <c r="I3" i="8"/>
  <c r="J3" i="7"/>
  <c r="I3" i="18"/>
  <c r="J3" i="5"/>
  <c r="J3" i="4"/>
  <c r="I3" i="17"/>
  <c r="J3" i="16"/>
  <c r="J3" i="3"/>
  <c r="E3" i="14"/>
  <c r="J3" i="11"/>
  <c r="B56" i="7"/>
  <c r="B55" i="7"/>
  <c r="B54" i="7"/>
  <c r="B55" i="14"/>
  <c r="B56" i="14" s="1"/>
  <c r="B53" i="14"/>
  <c r="B54" i="14" s="1"/>
  <c r="B51" i="14"/>
  <c r="B52" i="14" s="1"/>
  <c r="B56" i="1"/>
  <c r="B53" i="1"/>
  <c r="B54" i="1"/>
  <c r="B55" i="1" s="1"/>
  <c r="B51" i="1"/>
  <c r="B52" i="1" s="1"/>
  <c r="B1" i="14"/>
  <c r="D1" i="14"/>
  <c r="B1" i="3"/>
  <c r="C1" i="3"/>
  <c r="D1" i="3"/>
  <c r="E1" i="3"/>
  <c r="F1" i="3"/>
  <c r="G1" i="3"/>
  <c r="H1" i="3"/>
  <c r="I1" i="3"/>
  <c r="J1" i="3"/>
  <c r="K1" i="3"/>
  <c r="L1" i="3"/>
  <c r="M1" i="3"/>
  <c r="N1" i="3"/>
  <c r="O1" i="3"/>
  <c r="P1" i="3"/>
  <c r="Q1" i="3"/>
  <c r="R1" i="3"/>
  <c r="S1" i="3"/>
  <c r="T1" i="16"/>
  <c r="U1" i="16"/>
  <c r="B1" i="18"/>
  <c r="C1" i="18"/>
  <c r="D1" i="18"/>
  <c r="E1" i="18"/>
  <c r="F1" i="18"/>
  <c r="G1" i="18"/>
  <c r="H1" i="18"/>
  <c r="I1" i="18"/>
  <c r="J1" i="18"/>
  <c r="K1" i="18"/>
  <c r="L1" i="18"/>
  <c r="M1" i="18"/>
  <c r="N1" i="18"/>
  <c r="O1" i="18"/>
  <c r="P1" i="18"/>
  <c r="Q1" i="18"/>
  <c r="R1" i="18"/>
  <c r="S1" i="18"/>
  <c r="T1" i="18"/>
  <c r="B1" i="5"/>
  <c r="C1" i="5"/>
  <c r="D1" i="5"/>
  <c r="E1" i="5"/>
  <c r="F1" i="5"/>
  <c r="G1" i="5"/>
  <c r="H1" i="5"/>
  <c r="I1" i="5"/>
  <c r="J1" i="5"/>
  <c r="K1" i="5"/>
  <c r="L1" i="5"/>
  <c r="M1" i="5"/>
  <c r="N1" i="5"/>
  <c r="O1" i="5"/>
  <c r="P1" i="5"/>
  <c r="Q1" i="5"/>
  <c r="R1" i="5"/>
  <c r="S1" i="5"/>
  <c r="T1" i="5"/>
  <c r="U1" i="5"/>
  <c r="V1" i="5"/>
  <c r="W1" i="5"/>
  <c r="X1" i="5"/>
  <c r="AF1" i="15"/>
  <c r="AE1" i="15"/>
  <c r="AD1" i="15"/>
  <c r="AC1" i="15"/>
  <c r="F1" i="13"/>
  <c r="G1" i="13"/>
  <c r="H1" i="13"/>
  <c r="I1" i="13"/>
  <c r="J1" i="13"/>
  <c r="B1" i="13"/>
  <c r="C1" i="13"/>
  <c r="D1" i="13"/>
  <c r="E1" i="13"/>
  <c r="K1" i="13"/>
  <c r="L1" i="13"/>
  <c r="M1" i="13"/>
  <c r="N1" i="13"/>
  <c r="O1" i="13"/>
  <c r="P1" i="13"/>
  <c r="Q1" i="13"/>
  <c r="R1" i="13"/>
  <c r="B1" i="15"/>
  <c r="C1" i="15"/>
  <c r="D1" i="15"/>
  <c r="E1" i="15"/>
  <c r="F1" i="15"/>
  <c r="G1" i="15"/>
  <c r="H1" i="15"/>
  <c r="I1" i="15"/>
  <c r="J1" i="15"/>
  <c r="K1" i="15"/>
  <c r="L1" i="15"/>
  <c r="M1" i="15"/>
  <c r="N1" i="15"/>
  <c r="O1" i="15"/>
  <c r="P1" i="15"/>
  <c r="Q1" i="15"/>
  <c r="R1" i="15"/>
  <c r="S1" i="15"/>
  <c r="T1" i="15"/>
  <c r="U1" i="15"/>
  <c r="V1" i="15"/>
  <c r="W1" i="15"/>
  <c r="X1" i="15"/>
  <c r="Y1" i="15"/>
  <c r="Z1" i="15"/>
  <c r="AA1" i="15"/>
  <c r="AB1" i="15"/>
  <c r="AG1" i="15"/>
  <c r="AH1" i="15"/>
  <c r="AI1" i="15"/>
  <c r="AJ1" i="15"/>
  <c r="AK1" i="15"/>
  <c r="AL1" i="15"/>
  <c r="AM1" i="15"/>
  <c r="AN1" i="15"/>
  <c r="AO1" i="15"/>
  <c r="C1" i="14"/>
  <c r="E1" i="14"/>
  <c r="F1" i="14"/>
  <c r="H1" i="14"/>
  <c r="I1" i="14"/>
  <c r="J1" i="14"/>
  <c r="K1" i="14"/>
  <c r="L1" i="14"/>
  <c r="M1" i="14"/>
  <c r="C1" i="1"/>
  <c r="D1" i="1"/>
  <c r="E1" i="1"/>
  <c r="F1" i="1"/>
  <c r="G1" i="1"/>
  <c r="H1" i="1"/>
  <c r="I1" i="1"/>
  <c r="J1" i="1"/>
  <c r="K1" i="1"/>
  <c r="B1" i="1"/>
  <c r="L1" i="1"/>
  <c r="M1" i="1"/>
  <c r="S1" i="8"/>
  <c r="A1" i="8"/>
  <c r="B1" i="8"/>
  <c r="C1" i="8"/>
  <c r="D1" i="8"/>
  <c r="E1" i="8"/>
  <c r="F1" i="8"/>
  <c r="G1" i="8"/>
  <c r="H1" i="8"/>
  <c r="I1" i="8"/>
  <c r="J1" i="8"/>
  <c r="K1" i="8"/>
  <c r="L1" i="8"/>
  <c r="M1" i="8"/>
  <c r="N1" i="8"/>
  <c r="O1" i="8"/>
  <c r="P1" i="8"/>
  <c r="Q1" i="8"/>
  <c r="R1" i="8"/>
  <c r="T1" i="8"/>
  <c r="U1" i="8"/>
  <c r="A1" i="7"/>
  <c r="B1" i="7"/>
  <c r="C1" i="7"/>
  <c r="D1" i="7"/>
  <c r="E1" i="7"/>
  <c r="F1" i="7"/>
  <c r="G1" i="7"/>
  <c r="H1" i="7"/>
  <c r="I1" i="7"/>
  <c r="J1" i="7"/>
  <c r="K1" i="7"/>
  <c r="L1" i="7"/>
  <c r="M1" i="7"/>
  <c r="N1" i="7"/>
  <c r="O1" i="7"/>
  <c r="P1" i="7"/>
  <c r="Q1" i="7"/>
  <c r="R1" i="7"/>
  <c r="S1" i="7"/>
  <c r="T1" i="7"/>
  <c r="U1" i="7"/>
  <c r="A1" i="18"/>
  <c r="A1" i="5"/>
  <c r="A1" i="4"/>
  <c r="B1" i="4"/>
  <c r="C1" i="4"/>
  <c r="D1" i="4"/>
  <c r="E1" i="4"/>
  <c r="F1" i="4"/>
  <c r="G1" i="4"/>
  <c r="H1" i="4"/>
  <c r="I1" i="4"/>
  <c r="J1" i="4"/>
  <c r="K1" i="4"/>
  <c r="L1" i="4"/>
  <c r="M1" i="4"/>
  <c r="N1" i="4"/>
  <c r="O1" i="4"/>
  <c r="P1" i="4"/>
  <c r="Q1" i="4"/>
  <c r="R1" i="4"/>
  <c r="S1" i="4"/>
  <c r="T1" i="4"/>
  <c r="U1" i="4"/>
  <c r="A1" i="17"/>
  <c r="B1" i="17"/>
  <c r="C1" i="17"/>
  <c r="D1" i="17"/>
  <c r="E1" i="17"/>
  <c r="F1" i="17"/>
  <c r="G1" i="17"/>
  <c r="H1" i="17"/>
  <c r="I1" i="17"/>
  <c r="J1" i="17"/>
  <c r="K1" i="17"/>
  <c r="L1" i="17"/>
  <c r="M1" i="17"/>
  <c r="N1" i="17"/>
  <c r="O1" i="17"/>
  <c r="P1" i="17"/>
  <c r="Q1" i="17"/>
  <c r="R1" i="17"/>
  <c r="S1" i="17"/>
  <c r="T1" i="17"/>
  <c r="U1" i="17"/>
  <c r="A1" i="16"/>
  <c r="V1" i="16"/>
  <c r="A1" i="3"/>
  <c r="T1" i="3"/>
  <c r="U1" i="3"/>
  <c r="A1" i="15"/>
  <c r="A1" i="14"/>
  <c r="N1" i="14"/>
  <c r="O1" i="14"/>
  <c r="P1" i="14"/>
  <c r="Q1" i="14"/>
  <c r="R1" i="14"/>
  <c r="S1" i="14"/>
  <c r="T1" i="14"/>
  <c r="U1" i="14"/>
  <c r="A1" i="13"/>
  <c r="S1" i="13"/>
  <c r="T1" i="13"/>
  <c r="U1" i="13"/>
  <c r="V1" i="13"/>
  <c r="A1" i="11"/>
  <c r="A1" i="9"/>
  <c r="B1" i="9"/>
  <c r="D1" i="9"/>
  <c r="E1" i="9"/>
  <c r="F1" i="9"/>
  <c r="H1" i="9"/>
  <c r="I1" i="9"/>
  <c r="J1" i="9"/>
  <c r="K1" i="9"/>
  <c r="L1" i="9"/>
  <c r="M1" i="9"/>
  <c r="N1" i="9"/>
  <c r="O1" i="9"/>
  <c r="P1" i="9"/>
  <c r="Q1" i="9"/>
  <c r="R1" i="9"/>
  <c r="S1" i="9"/>
  <c r="T1" i="9"/>
  <c r="U1" i="9"/>
  <c r="A1" i="1"/>
  <c r="N1" i="1"/>
  <c r="O1" i="1"/>
  <c r="P1" i="1"/>
  <c r="Q1" i="1"/>
  <c r="R1" i="1"/>
  <c r="S1" i="1"/>
  <c r="T1" i="1"/>
  <c r="U1" i="1"/>
  <c r="V1" i="1"/>
  <c r="W1" i="1"/>
  <c r="X1" i="1"/>
  <c r="A40" i="21"/>
  <c r="B40" i="21"/>
  <c r="C40" i="21"/>
  <c r="D40" i="21"/>
  <c r="E40" i="21"/>
  <c r="F40" i="21"/>
  <c r="G40" i="21"/>
  <c r="H40" i="21"/>
  <c r="I40" i="21"/>
  <c r="J40" i="21"/>
  <c r="K40" i="21"/>
  <c r="L40" i="21"/>
  <c r="M40" i="21"/>
  <c r="N40" i="21"/>
  <c r="O40" i="21"/>
  <c r="P40" i="21"/>
  <c r="Q40" i="21"/>
  <c r="R40" i="21"/>
  <c r="S40" i="21"/>
  <c r="T40" i="21"/>
  <c r="U40" i="21"/>
  <c r="C18" i="9" l="1"/>
  <c r="F5" i="22"/>
  <c r="C34" i="9"/>
  <c r="C26" i="9"/>
  <c r="C7" i="9"/>
  <c r="C23" i="9"/>
  <c r="C16" i="9"/>
  <c r="V1" i="11"/>
  <c r="F11" i="22"/>
  <c r="F6" i="22"/>
  <c r="V1" i="17"/>
  <c r="U1" i="18"/>
  <c r="V40" i="21"/>
  <c r="V1" i="3"/>
  <c r="V1" i="4"/>
  <c r="V1" i="7"/>
  <c r="Y1" i="1"/>
  <c r="W1" i="13"/>
  <c r="W1" i="16"/>
  <c r="V1" i="9"/>
  <c r="V1" i="14"/>
  <c r="V1" i="8"/>
  <c r="F3" i="22"/>
  <c r="C33" i="9"/>
  <c r="C25" i="9"/>
  <c r="C17" i="9"/>
  <c r="C15" i="9"/>
  <c r="F2" i="22"/>
  <c r="C32" i="9"/>
  <c r="C24" i="9"/>
  <c r="C9" i="9"/>
  <c r="C31" i="9"/>
  <c r="F4" i="22"/>
  <c r="C30" i="9"/>
  <c r="C22" i="9"/>
  <c r="C6" i="9"/>
  <c r="F7" i="22"/>
  <c r="C29" i="9"/>
  <c r="C21" i="9"/>
  <c r="C8" i="9"/>
  <c r="F8" i="22"/>
  <c r="F10" i="22"/>
  <c r="C36" i="9"/>
  <c r="C28" i="9"/>
  <c r="C20" i="9"/>
  <c r="F9" i="22"/>
  <c r="C35" i="9"/>
  <c r="C27" i="9"/>
  <c r="C19" i="9"/>
  <c r="B55" i="9" l="1"/>
  <c r="B56" i="9"/>
  <c r="B53" i="9"/>
  <c r="B54" i="9" s="1"/>
  <c r="B51" i="9"/>
  <c r="B52"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<sst xmlns="http://schemas.openxmlformats.org/spreadsheetml/2006/main" count="898" uniqueCount="715">
  <si>
    <t>Yes/No</t>
  </si>
  <si>
    <t>Training area</t>
  </si>
  <si>
    <t>Teaching staff name list</t>
  </si>
  <si>
    <t>Role</t>
  </si>
  <si>
    <t>Positions</t>
  </si>
  <si>
    <t>CountPositions</t>
  </si>
  <si>
    <t>DI program training type</t>
  </si>
  <si>
    <t>Date range</t>
  </si>
  <si>
    <t>Training type</t>
  </si>
  <si>
    <t>Delivery</t>
  </si>
  <si>
    <t>Observers Position</t>
  </si>
  <si>
    <t>Observations</t>
  </si>
  <si>
    <t>Conversation Content</t>
  </si>
  <si>
    <t>Yes/No/NA</t>
  </si>
  <si>
    <t>Number per week</t>
  </si>
  <si>
    <t>Months</t>
  </si>
  <si>
    <t>Terms and years</t>
  </si>
  <si>
    <t>Schools</t>
  </si>
  <si>
    <t>In Service Topics</t>
  </si>
  <si>
    <t>Programs</t>
  </si>
  <si>
    <t>Lit_Maths</t>
  </si>
  <si>
    <t>Principal Meeting type</t>
  </si>
  <si>
    <t>Peer conversation</t>
  </si>
  <si>
    <t>Yes</t>
  </si>
  <si>
    <t>Topic in-service</t>
  </si>
  <si>
    <t>Teacher</t>
  </si>
  <si>
    <t>IC</t>
  </si>
  <si>
    <t>Teacher Pre-service Behaviour Training</t>
  </si>
  <si>
    <t>In-Service</t>
  </si>
  <si>
    <t>Face-to-face</t>
  </si>
  <si>
    <t>Peer Coach</t>
  </si>
  <si>
    <t>Two-minute observation</t>
  </si>
  <si>
    <t>Literacy</t>
  </si>
  <si>
    <t>Unknown</t>
  </si>
  <si>
    <t>Term 1 2015</t>
  </si>
  <si>
    <t>Alekarenge School</t>
  </si>
  <si>
    <t>School-wide Behaviour Management Training – Tier 2</t>
  </si>
  <si>
    <t>Operational Meeting</t>
  </si>
  <si>
    <t>Staff Meeting</t>
  </si>
  <si>
    <t>No</t>
  </si>
  <si>
    <t>Program training</t>
  </si>
  <si>
    <t>Teaching Principal</t>
  </si>
  <si>
    <t>TC</t>
  </si>
  <si>
    <t>DI School Leadership Training</t>
  </si>
  <si>
    <t>Pre-Service</t>
  </si>
  <si>
    <t>Online</t>
  </si>
  <si>
    <t>Instruction Coach</t>
  </si>
  <si>
    <t>Five-minute observation</t>
  </si>
  <si>
    <t>Numeracy</t>
  </si>
  <si>
    <t>Term 2 2015</t>
  </si>
  <si>
    <t>Benowa State High School</t>
  </si>
  <si>
    <t>Peer Coach Training – A, B, C, D</t>
  </si>
  <si>
    <t>Comp A</t>
  </si>
  <si>
    <t>Maths</t>
  </si>
  <si>
    <t>Term Review</t>
  </si>
  <si>
    <t>Team Meeting</t>
  </si>
  <si>
    <t>Teaching Principal &amp; Instruction Coach</t>
  </si>
  <si>
    <t>IM</t>
  </si>
  <si>
    <t>Teacher Pre-Service DI Program Training</t>
  </si>
  <si>
    <t>Pre-Implementation</t>
  </si>
  <si>
    <t>Self-paced</t>
  </si>
  <si>
    <t>Principal</t>
  </si>
  <si>
    <t>Extended observation</t>
  </si>
  <si>
    <t>Achievement</t>
  </si>
  <si>
    <t>N/A</t>
  </si>
  <si>
    <t>Term 3 2015</t>
  </si>
  <si>
    <t xml:space="preserve">Christ the King Catholic School </t>
  </si>
  <si>
    <t>Train the Trainer</t>
  </si>
  <si>
    <t>Comp B1</t>
  </si>
  <si>
    <t>Corrective Addition</t>
  </si>
  <si>
    <t>Literacy &amp; Maths</t>
  </si>
  <si>
    <t>Other</t>
  </si>
  <si>
    <t>Teaching Instruction Coach</t>
  </si>
  <si>
    <t>CC</t>
  </si>
  <si>
    <t>Teaching Assistant Pre-Service DI Program Training</t>
  </si>
  <si>
    <t>Interim</t>
  </si>
  <si>
    <t>Teaching Coach</t>
  </si>
  <si>
    <t>Demonstration lesson</t>
  </si>
  <si>
    <t>Attendance</t>
  </si>
  <si>
    <t>Term 4 2015</t>
  </si>
  <si>
    <t>Coen</t>
  </si>
  <si>
    <t>Coaching Principal Training</t>
  </si>
  <si>
    <t>Corrective Subtraction</t>
  </si>
  <si>
    <t>Old school list</t>
  </si>
  <si>
    <t>Community Coach</t>
  </si>
  <si>
    <t>DI School Leadership Interim Support Training</t>
  </si>
  <si>
    <t>Family Engagement</t>
  </si>
  <si>
    <t>Behaviour</t>
  </si>
  <si>
    <t>Term 1 2016</t>
  </si>
  <si>
    <t>Hopevale</t>
  </si>
  <si>
    <t>Behaviour Expert Training – Tier 1</t>
  </si>
  <si>
    <t>Comp B2</t>
  </si>
  <si>
    <t>Corrective Multiplication</t>
  </si>
  <si>
    <t>Teaching Assistant Principal</t>
  </si>
  <si>
    <t>DI Program Interim Support Training</t>
  </si>
  <si>
    <t>Influencing Conversation</t>
  </si>
  <si>
    <t>Boarding School</t>
  </si>
  <si>
    <t>Term 2 2016</t>
  </si>
  <si>
    <t>John Pujajangka-Piyirn Catholic School</t>
  </si>
  <si>
    <t>Behaviour Expert Training – Tier 2</t>
  </si>
  <si>
    <t>Comp C</t>
  </si>
  <si>
    <t>Alyarrmandumanja Umbakumba School</t>
  </si>
  <si>
    <t>Non-teaching Principal</t>
  </si>
  <si>
    <t>Strategic Conversation</t>
  </si>
  <si>
    <t>Certificates</t>
  </si>
  <si>
    <t>NA</t>
  </si>
  <si>
    <t>Term 3 2016</t>
  </si>
  <si>
    <t>Mamaruni School</t>
  </si>
  <si>
    <t>Behaviour Expert Training – Tier 3</t>
  </si>
  <si>
    <t>DISTAR</t>
  </si>
  <si>
    <t>Angurugu School</t>
  </si>
  <si>
    <t>Non-teaching Principal &amp; Instruction Coach</t>
  </si>
  <si>
    <t>Peer Community Coach</t>
  </si>
  <si>
    <t>Examples of good work</t>
  </si>
  <si>
    <t>Term 4 2016</t>
  </si>
  <si>
    <t>Miliyakburra School</t>
  </si>
  <si>
    <t>Coaching Academy – 1 and 2</t>
  </si>
  <si>
    <t>CMC A</t>
  </si>
  <si>
    <t>Borroloola School</t>
  </si>
  <si>
    <t>Non-teaching Instruction Coach</t>
  </si>
  <si>
    <t>Forms</t>
  </si>
  <si>
    <t>Term 1 2017</t>
  </si>
  <si>
    <t>Mount Magnet District High School</t>
  </si>
  <si>
    <t>Dec A</t>
  </si>
  <si>
    <t>CMC B</t>
  </si>
  <si>
    <t>Christ The King Catholic School</t>
  </si>
  <si>
    <t>Teaching Assistant</t>
  </si>
  <si>
    <t>Implementation Manager</t>
  </si>
  <si>
    <t>Health and wellbeing</t>
  </si>
  <si>
    <t>Term 2 2017</t>
  </si>
  <si>
    <t>Nganmarriyanga School</t>
  </si>
  <si>
    <t>CMC C</t>
  </si>
  <si>
    <t>Gapuwiyak School</t>
  </si>
  <si>
    <t>Assistant Principal</t>
  </si>
  <si>
    <t>Invitations</t>
  </si>
  <si>
    <t>Term 3 2017</t>
  </si>
  <si>
    <t>Ntaria School</t>
  </si>
  <si>
    <t>Implementation Manager Training</t>
  </si>
  <si>
    <t>Dec B1</t>
  </si>
  <si>
    <t>CMC D</t>
  </si>
  <si>
    <t>Gillen Primary School</t>
  </si>
  <si>
    <t>Letters</t>
  </si>
  <si>
    <t>Term 4 2017</t>
  </si>
  <si>
    <t>Nullagine Primary School</t>
  </si>
  <si>
    <t>Implementing DI Tutorial</t>
  </si>
  <si>
    <t>CMC E</t>
  </si>
  <si>
    <t>Holy Rosary School</t>
  </si>
  <si>
    <t>Photos</t>
  </si>
  <si>
    <t>Term 1 2018</t>
  </si>
  <si>
    <t>St Mary Star of the Sea Catholic School</t>
  </si>
  <si>
    <t>Good Work Ticket System</t>
  </si>
  <si>
    <t>Dec B2</t>
  </si>
  <si>
    <t>CMC F</t>
  </si>
  <si>
    <t>Jigalong Remote Community School</t>
  </si>
  <si>
    <t>Positive Engagement</t>
  </si>
  <si>
    <t>Term 2 2018</t>
  </si>
  <si>
    <t>Tiwi College</t>
  </si>
  <si>
    <t>Pacing</t>
  </si>
  <si>
    <t>Postcard</t>
  </si>
  <si>
    <t>Term 3 2018</t>
  </si>
  <si>
    <t>Varsity College</t>
  </si>
  <si>
    <t xml:space="preserve">Student Test Summary </t>
  </si>
  <si>
    <t>Dec C</t>
  </si>
  <si>
    <t>Kulkarriya Community School</t>
  </si>
  <si>
    <t>Retention</t>
  </si>
  <si>
    <t>Term 4 2018</t>
  </si>
  <si>
    <t>Victoria Point State School</t>
  </si>
  <si>
    <t xml:space="preserve">Teacher / Student Game </t>
  </si>
  <si>
    <t>Kururrungku Catholic Education Centre</t>
  </si>
  <si>
    <t>Scholarships</t>
  </si>
  <si>
    <t>Term 1 2019</t>
  </si>
  <si>
    <t>Warruwi School</t>
  </si>
  <si>
    <t xml:space="preserve">Active Monitoring </t>
  </si>
  <si>
    <t>DISE</t>
  </si>
  <si>
    <t>School Readiness</t>
  </si>
  <si>
    <t>Term 2 2019</t>
  </si>
  <si>
    <t>Western Cape College - Mapoon</t>
  </si>
  <si>
    <t xml:space="preserve">Thermometer Chart </t>
  </si>
  <si>
    <t>Meekatharra District High School</t>
  </si>
  <si>
    <t>Secondary Transition</t>
  </si>
  <si>
    <t>Term 3 2019</t>
  </si>
  <si>
    <t>Yipirinya School</t>
  </si>
  <si>
    <t>Transitions</t>
  </si>
  <si>
    <t>Milikapiti School</t>
  </si>
  <si>
    <t>Special Needs Secondary School</t>
  </si>
  <si>
    <t>Term 4 2019</t>
  </si>
  <si>
    <t>Vocabulary Firming</t>
  </si>
  <si>
    <t>Milyakburra School</t>
  </si>
  <si>
    <t>Student Education Trust (SET)</t>
  </si>
  <si>
    <t>Term 1 2020</t>
  </si>
  <si>
    <t>Directed Workchecks</t>
  </si>
  <si>
    <t>Minyerri School</t>
  </si>
  <si>
    <t>Term 2 2020</t>
  </si>
  <si>
    <t>Correction Procedure</t>
  </si>
  <si>
    <t>Term 3 2020</t>
  </si>
  <si>
    <t>Individual Turns</t>
  </si>
  <si>
    <t>Nganambala School</t>
  </si>
  <si>
    <t>Term 4 2020</t>
  </si>
  <si>
    <t>Lesson Progress Chart</t>
  </si>
  <si>
    <t>Term 1 2021</t>
  </si>
  <si>
    <t>Mastery Test / Checkout</t>
  </si>
  <si>
    <t>Term 2 2021</t>
  </si>
  <si>
    <t>Part-whole Firming</t>
  </si>
  <si>
    <t>Term 3 2021</t>
  </si>
  <si>
    <t>Data Analysis Training</t>
  </si>
  <si>
    <t>Numbulwar School</t>
  </si>
  <si>
    <t>Term 4 2021</t>
  </si>
  <si>
    <t>Electronic Data Collection Training</t>
  </si>
  <si>
    <t>DISTAR Language</t>
  </si>
  <si>
    <t>One Arm Point Remote Community School</t>
  </si>
  <si>
    <t>Term 1 2022</t>
  </si>
  <si>
    <t>Ess. for Writing</t>
  </si>
  <si>
    <t>Our Lady of the Sacred Heart School</t>
  </si>
  <si>
    <t>Term 2 2022</t>
  </si>
  <si>
    <t>EW 1</t>
  </si>
  <si>
    <t>Papunya School</t>
  </si>
  <si>
    <t>Term 3 2022</t>
  </si>
  <si>
    <t>EW 2</t>
  </si>
  <si>
    <t>Peppimenarti School</t>
  </si>
  <si>
    <t>Term 4 2022</t>
  </si>
  <si>
    <t>Horizons</t>
  </si>
  <si>
    <t>Pularumpi School</t>
  </si>
  <si>
    <t>Term 1 2023</t>
  </si>
  <si>
    <t>Kit 1</t>
  </si>
  <si>
    <t>Rawa Community School (Kunawarritji)</t>
  </si>
  <si>
    <t>Term 2 2023</t>
  </si>
  <si>
    <t>Kit K</t>
  </si>
  <si>
    <t>Rawa Community School (Punmu)</t>
  </si>
  <si>
    <t>Term 3 2023</t>
  </si>
  <si>
    <t>Novel Study</t>
  </si>
  <si>
    <t>Sacred Heart School</t>
  </si>
  <si>
    <t>Term 4 2023</t>
  </si>
  <si>
    <t>R/W A</t>
  </si>
  <si>
    <t>St Mary Star Of The Sea Catholic School</t>
  </si>
  <si>
    <t>Term 1 2024</t>
  </si>
  <si>
    <t>R/W B</t>
  </si>
  <si>
    <t>Strelley Community School</t>
  </si>
  <si>
    <t>Term 2 2024</t>
  </si>
  <si>
    <t>R/W C</t>
  </si>
  <si>
    <t>Term 3 2024</t>
  </si>
  <si>
    <t>Rewards Int</t>
  </si>
  <si>
    <t>Warlawurru Catholic School</t>
  </si>
  <si>
    <t>Term 4 2024</t>
  </si>
  <si>
    <t>Rewards Plus</t>
  </si>
  <si>
    <t>Term 1 2025</t>
  </si>
  <si>
    <t>Rewards Writing</t>
  </si>
  <si>
    <t>Western Cape College (Mapoon)</t>
  </si>
  <si>
    <t>Term 2 2025</t>
  </si>
  <si>
    <t>RMSE 1</t>
  </si>
  <si>
    <t>Wugularr School</t>
  </si>
  <si>
    <t>Term 3 2025</t>
  </si>
  <si>
    <t>RMSE 2</t>
  </si>
  <si>
    <t>Yakanarra Community School</t>
  </si>
  <si>
    <t>Term 4 2025</t>
  </si>
  <si>
    <t>RMSE 3</t>
  </si>
  <si>
    <t>Term 1 2026</t>
  </si>
  <si>
    <t>RMSE 4</t>
  </si>
  <si>
    <t>Yiyili Aboriginal Community School</t>
  </si>
  <si>
    <t>RMSE 5</t>
  </si>
  <si>
    <t>Parnngurr Community School</t>
  </si>
  <si>
    <t>RMSE K</t>
  </si>
  <si>
    <t>Sigs 1</t>
  </si>
  <si>
    <t>Sigs 2</t>
  </si>
  <si>
    <t>Sigs 3</t>
  </si>
  <si>
    <t>Sigs 4</t>
  </si>
  <si>
    <t>Sigs 5</t>
  </si>
  <si>
    <t>Sigs K</t>
  </si>
  <si>
    <t>SpM A</t>
  </si>
  <si>
    <t>SpM B</t>
  </si>
  <si>
    <t>SpM C</t>
  </si>
  <si>
    <t>SpM D</t>
  </si>
  <si>
    <t>SpM E</t>
  </si>
  <si>
    <t>SpM F</t>
  </si>
  <si>
    <t>School</t>
  </si>
  <si>
    <t>Term</t>
  </si>
  <si>
    <t>Cycle 1</t>
  </si>
  <si>
    <t>School Professional Development</t>
  </si>
  <si>
    <t>Cycle 2</t>
  </si>
  <si>
    <t>Classroom Coaching</t>
  </si>
  <si>
    <t>Cycle 3</t>
  </si>
  <si>
    <t>School Data Review</t>
  </si>
  <si>
    <t>Cycle 4</t>
  </si>
  <si>
    <t>Classroom Data Review</t>
  </si>
  <si>
    <t>Cycle 5</t>
  </si>
  <si>
    <t>School Professional Conversations</t>
  </si>
  <si>
    <t>Cycle 6</t>
  </si>
  <si>
    <t>Classroom Collaboration</t>
  </si>
  <si>
    <t>Cycle 7</t>
  </si>
  <si>
    <t>School Improvement Partnership</t>
  </si>
  <si>
    <t>Cycle 8</t>
  </si>
  <si>
    <t>Parent Classroom  Engagement</t>
  </si>
  <si>
    <t>Completed by</t>
  </si>
  <si>
    <t>Teaching Coach name</t>
  </si>
  <si>
    <t>Percentage complete</t>
  </si>
  <si>
    <t>Coaching Principal</t>
  </si>
  <si>
    <t>First Name</t>
  </si>
  <si>
    <t>Surname</t>
  </si>
  <si>
    <t>Teaching staff position</t>
  </si>
  <si>
    <t>No. of months experience teaching at this school</t>
  </si>
  <si>
    <t>Total no. of months teaching experience</t>
  </si>
  <si>
    <t>Comment (e.g. left/joined/moved schools in week #)</t>
  </si>
  <si>
    <t>Average Teacher tenure</t>
  </si>
  <si>
    <t>Average Teacher tenure is greater than (X) months/years</t>
  </si>
  <si>
    <t>Average Teacher experience (months)</t>
  </si>
  <si>
    <t>Average Teaching Assistant tenure</t>
  </si>
  <si>
    <t>Average Teaching Assistant tenure is greater than (X) months/years</t>
  </si>
  <si>
    <t>Average Teaching Assistant experience (months)</t>
  </si>
  <si>
    <t>Participants</t>
  </si>
  <si>
    <t>Training Details</t>
  </si>
  <si>
    <t>Staff member</t>
  </si>
  <si>
    <t>√out</t>
  </si>
  <si>
    <t>Trainer name and role</t>
  </si>
  <si>
    <t>Content Area</t>
  </si>
  <si>
    <t>Program training type</t>
  </si>
  <si>
    <t>Date</t>
  </si>
  <si>
    <t>Hours</t>
  </si>
  <si>
    <t>Type</t>
  </si>
  <si>
    <t>Content</t>
  </si>
  <si>
    <t>Comments</t>
  </si>
  <si>
    <t xml:space="preserve"> </t>
  </si>
  <si>
    <t>Check out' rate for all Teachers</t>
  </si>
  <si>
    <t>Check out' status for all Teachers</t>
  </si>
  <si>
    <t>Check out' rate for all Teaching Assistants</t>
  </si>
  <si>
    <t>Check out' status for all Teaching Assistants</t>
  </si>
  <si>
    <t>Principal received (X) hours of coaching towards their instructional leaderhsip development (this term)</t>
  </si>
  <si>
    <t>Instruction Coach received (X) hours of coaching towards their instructional leaderhsip development (this term)</t>
  </si>
  <si>
    <t>Select teaching staff member</t>
  </si>
  <si>
    <t>Good work ticket system</t>
  </si>
  <si>
    <t>Is there a system for exchanging tickets for prizes?</t>
  </si>
  <si>
    <t>Do students understand ticket exchange?</t>
  </si>
  <si>
    <t>Have rules been set/defined?</t>
  </si>
  <si>
    <t>Have rules been communicated to students?</t>
  </si>
  <si>
    <t>Is specific positive praise paired with distribution of ticket?</t>
  </si>
  <si>
    <t>Does monitor ignore inappropriate behaviour?</t>
  </si>
  <si>
    <t>Are students motivated to earn tickets?</t>
  </si>
  <si>
    <t>Are there monitors assigned to specific areas?</t>
  </si>
  <si>
    <t>Does monitor move to different areas?</t>
  </si>
  <si>
    <t>Students perform at a high level of mastery</t>
  </si>
  <si>
    <t>Presentation rate is appropriate (not too fast or too slow)</t>
  </si>
  <si>
    <t>Think time is varied to fit the difficulty of the task</t>
  </si>
  <si>
    <t>Teacher moves quickly from one exercise to the next</t>
  </si>
  <si>
    <t>Correction procedures are implemented quickly &amp; efficiently</t>
  </si>
  <si>
    <t>Effective reinforcement is provided without interruption of instruction</t>
  </si>
  <si>
    <t>Student test summary</t>
  </si>
  <si>
    <t>Information is up to date</t>
  </si>
  <si>
    <t>Teacher, school and group names recorded</t>
  </si>
  <si>
    <t>First and last names of all students recorded</t>
  </si>
  <si>
    <t>Date recorded if appropriate (daily COs for Decoding)</t>
  </si>
  <si>
    <t>Scores are recorded appropriately (# of errors, %, or time over errors)</t>
  </si>
  <si>
    <t>Remedies and retesting indicated by circled scores</t>
  </si>
  <si>
    <t>Instructor communicates names of students failing two, or more, tests to coordinator</t>
  </si>
  <si>
    <t>Teacher student game</t>
  </si>
  <si>
    <t>Explains and displays game format</t>
  </si>
  <si>
    <t>Awards points for retaught expectations</t>
  </si>
  <si>
    <t>Pairs points with specific praise statements</t>
  </si>
  <si>
    <t>Names behaviour not student when teacher points awarded</t>
  </si>
  <si>
    <t>Points awarded quickly without wordy explanations</t>
  </si>
  <si>
    <t>Students win 95-100% of the time</t>
  </si>
  <si>
    <t>Game motivates students</t>
  </si>
  <si>
    <t>Active monitoring</t>
  </si>
  <si>
    <t>Room arrangement facilitates effective monitoring</t>
  </si>
  <si>
    <t>Teacher actively monitors all students during IW</t>
  </si>
  <si>
    <t>Teacher orally reinforces correct written responses</t>
  </si>
  <si>
    <t>Teacher checks student work while monitoring</t>
  </si>
  <si>
    <t>Teacher does not provide reteaching for individual students</t>
  </si>
  <si>
    <t>Teacher provides group correction when needed</t>
  </si>
  <si>
    <t>Teacher consistently reinforces appropriate behaviour</t>
  </si>
  <si>
    <t>Teacher immediately corrects off-task behaviour</t>
  </si>
  <si>
    <t>Thermometer chart</t>
  </si>
  <si>
    <t>One chart is posted for each subject taught</t>
  </si>
  <si>
    <t>Appropriate goal is posted</t>
  </si>
  <si>
    <t>Appropriate date is posted</t>
  </si>
  <si>
    <t>Only one goal/date is posted at a time</t>
  </si>
  <si>
    <t>Work is checked daily</t>
  </si>
  <si>
    <t>Students with 90% or more mark a cell on the strip daily</t>
  </si>
  <si>
    <t>Strips are posted as soon as a strip is full</t>
  </si>
  <si>
    <t>Teacher often directs attention to progress toward goal</t>
  </si>
  <si>
    <t>Cells on red strips equal # of students in the group</t>
  </si>
  <si>
    <t>Students are able to explain Thermometer Chart expectations</t>
  </si>
  <si>
    <t>Achievement of all goals is celebrated</t>
  </si>
  <si>
    <t>Transition to and from instructional groups to quiet and orderly</t>
  </si>
  <si>
    <t>Classroom entry/exit routines are in place</t>
  </si>
  <si>
    <t>Access to materials is quick and efficient</t>
  </si>
  <si>
    <t>Procedures are established for independent work time</t>
  </si>
  <si>
    <t>Start and end of the day procedures are in place</t>
  </si>
  <si>
    <t>Vocabulary firming</t>
  </si>
  <si>
    <t>Word attack exercises firmed to mastery</t>
  </si>
  <si>
    <t>Delayed tests provided on all words missed</t>
  </si>
  <si>
    <t>"New Vocabulary" exercise is repeated more than once before IW is assigned</t>
  </si>
  <si>
    <t>During story reading, words from current and previous stories are defined in context.</t>
  </si>
  <si>
    <t>Vocabulary section of the IW is presented orally before IW is assigned, when needed</t>
  </si>
  <si>
    <t>Reinforcement is provided for accurate IW related to vocabulary definitions</t>
  </si>
  <si>
    <t>Additional firming activities are used when needed</t>
  </si>
  <si>
    <t>Teacher reinforces vocabulary word usage in other contexts whenever possible</t>
  </si>
  <si>
    <t>Conducting teacher-directed workchecks</t>
  </si>
  <si>
    <t>Program</t>
  </si>
  <si>
    <t>Lesson Number</t>
  </si>
  <si>
    <t>Students check own work</t>
  </si>
  <si>
    <t>Students use coloured pens</t>
  </si>
  <si>
    <t>Students mark answers correctly</t>
  </si>
  <si>
    <t>Instructor actively monitors during workcheck</t>
  </si>
  <si>
    <t>Daily percentage recorded on IW summary form</t>
  </si>
  <si>
    <t>Procedures explained for fix-ups</t>
  </si>
  <si>
    <t>Instructor provides time for fix-ups</t>
  </si>
  <si>
    <t>Remedies provided for individual students with 3 consecutive scores below 85%</t>
  </si>
  <si>
    <t>Remedies provided when 25% or more of the group have scores below 85%</t>
  </si>
  <si>
    <t>Correction procedure</t>
  </si>
  <si>
    <t>Gives the answer</t>
  </si>
  <si>
    <t>Repeats the task</t>
  </si>
  <si>
    <t>Repeats the part</t>
  </si>
  <si>
    <t>Goes on to the next part</t>
  </si>
  <si>
    <t>Goes back to the beginning of the exercise</t>
  </si>
  <si>
    <t xml:space="preserve">  </t>
  </si>
  <si>
    <t>Gives individual turns</t>
  </si>
  <si>
    <t>Provides delayed tests</t>
  </si>
  <si>
    <t>Good work ticket system score</t>
  </si>
  <si>
    <t>Pacing score</t>
  </si>
  <si>
    <t>Student test summary score</t>
  </si>
  <si>
    <t>Teacher student game score</t>
  </si>
  <si>
    <t>Active monitoring score</t>
  </si>
  <si>
    <t>Thermometer chart score</t>
  </si>
  <si>
    <t>Transitions score</t>
  </si>
  <si>
    <t>Vocabulary firming score</t>
  </si>
  <si>
    <t>Conducting teacher-directed workchecks score</t>
  </si>
  <si>
    <t>Correction procedure score</t>
  </si>
  <si>
    <t>CLASS</t>
  </si>
  <si>
    <t>Training and visits</t>
  </si>
  <si>
    <t>At least 75% of all teachers have received training in the program they are instructing</t>
  </si>
  <si>
    <t>At least 75% of all teachers needing practice following training have been successfully checked out</t>
  </si>
  <si>
    <t xml:space="preserve">At least 75% of all teachers are completing LPCs and STS forms </t>
  </si>
  <si>
    <t>Successfully completed School Leadership training</t>
  </si>
  <si>
    <t>Successfully completed Behaviour Management Training</t>
  </si>
  <si>
    <t>Ensures that staff and self are prepared for GGSA visit</t>
  </si>
  <si>
    <t>Meets daily with GGSA personnel during their visit—to review and prioritise problems</t>
  </si>
  <si>
    <t>Accompanies personnel on classroom visits</t>
  </si>
  <si>
    <t>Takes notes during observations</t>
  </si>
  <si>
    <t>All Teachers</t>
  </si>
  <si>
    <t>All Teaching Assistants</t>
  </si>
  <si>
    <t>Successfully checked out of Pre-Service Program training</t>
  </si>
  <si>
    <t>Successfully checked out of Behaviour Management training</t>
  </si>
  <si>
    <t>Successfully checked out of In Service training</t>
  </si>
  <si>
    <t>Resources</t>
  </si>
  <si>
    <t>At least 75% of teaching takes place for the full time scheduled for each instructional group</t>
  </si>
  <si>
    <t>School has a checklist for the instructional materials required to deliver Direct Instruction</t>
  </si>
  <si>
    <t>School's checklist indicates has all required instructional materials</t>
  </si>
  <si>
    <t>School has a copy of the 8 Cycles of School Practice</t>
  </si>
  <si>
    <t>Administration</t>
  </si>
  <si>
    <t>Provided with complete, current list of school leadership and teaching staff</t>
  </si>
  <si>
    <t>Report of training programs and modules provided by GGSA show training requirement for each teaching staff member</t>
  </si>
  <si>
    <t>School has Instruction Improvement Plan completed</t>
  </si>
  <si>
    <t>Reconciled School Improvement Plan has been viewed and acknowledged</t>
  </si>
  <si>
    <t>School has a calendar showing all teaching staff scheduled to receive training</t>
  </si>
  <si>
    <t>School has a calendar showing assigned visits for School Improvement Coach and Expert Coach</t>
  </si>
  <si>
    <t>Principal's reconciled Behaviour Management Plan has been viewed and acknowledged</t>
  </si>
  <si>
    <t>All staff are completing the required training each term and qualified for the roles they are performing</t>
  </si>
  <si>
    <t>COMMUNITY</t>
  </si>
  <si>
    <t>Successfully completed Community Leadership training</t>
  </si>
  <si>
    <t>Successfully completed Strategic Conversation  Training</t>
  </si>
  <si>
    <t>Received (X) hours of coaching and progressing their community leadership development so they can master every practice</t>
  </si>
  <si>
    <t>Conducted all required family engagement observations</t>
  </si>
  <si>
    <t>Coached every Teacher and Teaching Assistant in program implementation delivery</t>
  </si>
  <si>
    <t>Manages whole school professional development plan</t>
  </si>
  <si>
    <t>Has set development targets and commenced on their MTP</t>
  </si>
  <si>
    <t>Received training in the family engagement and honest conversations</t>
  </si>
  <si>
    <t>Received Community In-service Training</t>
  </si>
  <si>
    <t>Received (X) hours of coaching and progressing their family engagement development so they master every practice</t>
  </si>
  <si>
    <t>Classroom organisation</t>
  </si>
  <si>
    <t>Use of time allocated</t>
  </si>
  <si>
    <t>Excellent – Teacher uses the full scheduled time (bell to bell), starting within 1-2 minutes of the set time and ending with only 1-2 minutes left. (5 points)</t>
  </si>
  <si>
    <t>Very Good (4 points)</t>
  </si>
  <si>
    <t>Good – Starts and ends on time, some parts of allocated time not used well during instruction.  Time may sometimes be spent doing things other than teaching the lesson, such as extra teacher talk or off-script activities. (3 points)</t>
  </si>
  <si>
    <t>Fair (2 points)</t>
  </si>
  <si>
    <t>Poor – Class starts late and ends early (10 minutes or more).  Teacher doesn’t move to the next lesson if time remains.  Only teaches during the middle of the period. (1 point)</t>
  </si>
  <si>
    <t>Organisation and accessibility of materials</t>
  </si>
  <si>
    <t>Excellent – All teaching materials are at the teaching station.  All student materials are ready and accessible for immediate use (e.g. on students’ desks with pages marked), and there is no fumbling or searching for materials. (5 points)</t>
  </si>
  <si>
    <t>Good – Materials are accessible, but not fully prepared for use (e.g. workbooks ready, but pages not marked or prepared for immediate use on their desks).  (3 points)</t>
  </si>
  <si>
    <t>Poor – Teacher has to search for teacher and/or student material.  Teacher and/or students have trouble finding pages or other materials. (1 point)</t>
  </si>
  <si>
    <t>Recording of data</t>
  </si>
  <si>
    <t>Excellent – All data (lesson progress, mastery test scores, check-out results, independent work, remediation plans and results) are recorded accurately and daily at the earliest opportunity. (5 points)</t>
  </si>
  <si>
    <t>Good – All data are recorded, but some items may be missing and/or not recorded accurately, not well organised, and/or not recorded immediately. (3 points)</t>
  </si>
  <si>
    <t>Poor – Little or no data are recorded or recorded only sporadically or very inaccurately. (1 point)</t>
  </si>
  <si>
    <t>Instructional delivery</t>
  </si>
  <si>
    <t>Quality and accuracy of presentation</t>
  </si>
  <si>
    <t>Excellent – The presentation is fluent and practiced, with appropriate words and actions, including correct pronunciations.  Every step of the format is included. (5 points)</t>
  </si>
  <si>
    <t>Good – Follows the script most of the time, but has occasional variation and/or times with less fluency. (3 points)</t>
  </si>
  <si>
    <t>Poor – Does not use the strategies and script in the presentation book and/or tries to follow the script, but has not practiced and lacks fluency. (1 point)</t>
  </si>
  <si>
    <t>Use of signals</t>
  </si>
  <si>
    <t>Excellent – Consistently uses the appropriate signals for their designated purpose. (5 points)</t>
  </si>
  <si>
    <t>Good – Can use appropriate signals at the appropriate time, but may not do so consistently or in a manner that is clear to students. (3 points)</t>
  </si>
  <si>
    <t>Poor – Does not use signals and/or uses the wrong signals at the wrong time. (1 point)</t>
  </si>
  <si>
    <t>Effectiveness of signals</t>
  </si>
  <si>
    <t>Excellent – The five parts of presenting a signal (focus, think time, cue, one-second interval, and signal) are consistently seen with each signal presented.  All students respond in unison. (5 points)</t>
  </si>
  <si>
    <t>Good – Signals are used well most of the time, although occasionally the signal may not be clear.  Most students respond in unison, and when they do not, the teacher recognises the issue and corrects it by improving the signal. (3 points)</t>
  </si>
  <si>
    <t>Poor – The parts of presenting the signal may be out of order or omitted.  Presentation of signals is not consistent from one instance to the next.  Students don’t know if they should respond or how.  (1 point)</t>
  </si>
  <si>
    <t>Lesson pacing (including allowing 'think' time)</t>
  </si>
  <si>
    <t>Excellent – Teacher moves fluently from one task to the next, not rushing students, but also not wasting time with extra material.  Teacher understands difficulty of task and varies amount of think time as appropriate. (5 points)</t>
  </si>
  <si>
    <t>Good – Pacing is quick and appropriate most of the time, but the teacher may not always modify the think time as needed.  Occasionally, the group may not get through a lesson in the allotted time.  (3 points)</t>
  </si>
  <si>
    <t xml:space="preserve">Poor – Goes either too fast or too slowly through the tasks without watching student responses and making appropriate adjustments and without fluid movement from one task to another. (1 point) </t>
  </si>
  <si>
    <t>Rate of lesson progress</t>
  </si>
  <si>
    <t>Excellent – Teacher paces material so students will finish at least a year’s worth of program in a year’s time (at mastery).  Progress is accelerated whenever possible.  If students are below grade level, they will make more than a year’s growth (assuming sufficient teaching time is allowed). (5 points)</t>
  </si>
  <si>
    <t>Good – Follows basic expectations for lesson progress with nearly all students at mastery, but doesn’t take opportunities to accelerate when they appear. (3 points)</t>
  </si>
  <si>
    <t xml:space="preserve">Fair (2 points) </t>
  </si>
  <si>
    <t xml:space="preserve">Poor – Has difficulty implementing the program and completes only one to two lessons a week and/or progresses a page at a time without regard to student mastery. (1 point) </t>
  </si>
  <si>
    <t>Use of individual turns</t>
  </si>
  <si>
    <t xml:space="preserve">Excellent – Individual turns are used where indicated in the program and when needed to check mastery on a specific task, even if not listed in the program.  Teacher does not give individual turns to every child on every task and gives lower achievers 50 percent of the turns. (5 points) </t>
  </si>
  <si>
    <t>Good – Provides individual turns as indicated in the script, but does not add other turns to check for mastery as needed.  (3 points)</t>
  </si>
  <si>
    <t xml:space="preserve">Poor – Rarely uses individual turns at all or gives every child an individual task each time, thus affecting lesson progress.  (1 point) </t>
  </si>
  <si>
    <t>Correcting students</t>
  </si>
  <si>
    <t>Excellent – Hears all errors, including group response errors, and corrects immediately using correct strategies.  Notes specific student errors so that individual turns and delayed tests can be effectively presented.  (5 points)</t>
  </si>
  <si>
    <t xml:space="preserve">Good – Corrects immediately, but only corrects a majority, but not all, of student errors. (3 points) </t>
  </si>
  <si>
    <t xml:space="preserve">Poor – Ignores student errors or corrects only some. (1 point) </t>
  </si>
  <si>
    <t>Use of the repeat-until-firm procedure</t>
  </si>
  <si>
    <t xml:space="preserve">Excellent – Firms every task to mastery, both during the task and with repeated delayed tests. (5 points) </t>
  </si>
  <si>
    <t xml:space="preserve">Good – Applies the repeat-until-firm procedure frequently, but at times not sufficiently.  May use some aspects, but not all, or apply in some contexts, but not others. (3 points)   </t>
  </si>
  <si>
    <t>Poor – Does not teach to mastery.  May provide corrections, but does not teach until firm. (1 point)</t>
  </si>
  <si>
    <t>Correction of comprehension questions  USE NA IF NOT APPLICABLE</t>
  </si>
  <si>
    <t xml:space="preserve">Excellent – Keeps track of errors, consistently providing appropriate corrections and prompts to help students develop the answer.  Revisits errors at least twice to check for student learning. (5 points)   </t>
  </si>
  <si>
    <t xml:space="preserve">Good – Corrects on the spot, but doesn’t always provide appropriate prompts for students to find the answer (e.g. just gives the answer) and/or does not do at least two delayed tests. (3 points)    </t>
  </si>
  <si>
    <t xml:space="preserve">Poor – Doesn’t require a group response, doesn’t provide prompts to help students find correct answers, doesn’t use delayed tests of comprehension, and/or may simply ignore wrong answers. (1 point) </t>
  </si>
  <si>
    <t>Use of delayed tests on difficult or missed items</t>
  </si>
  <si>
    <t xml:space="preserve">Excellent – Uses delayed tests as many times as needed to make sure students are firm on the content (passing the test two consecutive times). (5 points)   </t>
  </si>
  <si>
    <t xml:space="preserve">Good – Usually, but not always, uses delayed tests. (3 points)   </t>
  </si>
  <si>
    <t xml:space="preserve">Poor – Doesn’t use delayed tests at all. (1 point) </t>
  </si>
  <si>
    <t>Delivery of in-program mastery tests</t>
  </si>
  <si>
    <t xml:space="preserve">Excellent – Delivers all mastery tests at the time prescribed, using correct administration and scoring procedures. (5 points)   </t>
  </si>
  <si>
    <t xml:space="preserve">Good – Delivers most of the tests, and they are generally administered when indicated by the program and/or gives all tests when indicated by the program but occasionally does not use correct procedure. (3 points)     </t>
  </si>
  <si>
    <t xml:space="preserve">Poor – Seldom delivers mastery tests. (1 point) </t>
  </si>
  <si>
    <t>Use of specified remedies</t>
  </si>
  <si>
    <t xml:space="preserve">Excellent – Always follows the prescribed remedies, remediating over repeated sessions and confirming that all students are at mastery before proceeding in the program. (5 points)      </t>
  </si>
  <si>
    <t>Good – Presents remedies, but inconsistently and not always to mastery (not always at the time or as often as prescribed). (3 points)</t>
  </si>
  <si>
    <t xml:space="preserve">Poor – Never or seldom presents remedies. (1 point) </t>
  </si>
  <si>
    <t>Student engagement</t>
  </si>
  <si>
    <t>Use of positive management techniques</t>
  </si>
  <si>
    <t xml:space="preserve">Excellent – Student expectations are clear, and reinforcement is contingent on student performance.  Uses positive management frequently in every lesson, and public acknowledgement of student success is a visible part of the classroom. (5 points)      </t>
  </si>
  <si>
    <t xml:space="preserve">Good – Some elements of a behaviour management system are in place, but not consistent.  May have expectations, but are not frequently or consistently reinforced in a positive manner. (3 points) </t>
  </si>
  <si>
    <t xml:space="preserve">Poor – No system is in place for behaviour management.  The teacher rarely gives positive feedback. (1 point)   </t>
  </si>
  <si>
    <t>Use of motivation system(s)</t>
  </si>
  <si>
    <t xml:space="preserve">Excellent – The teacher frequently refers to the system during the lesson.  Students know the nature of the system (e.g. what is rewarded and nature of the reward), and are reinforced throughout the lesson using specific verbal feedback paired with points. (5 points)       </t>
  </si>
  <si>
    <t xml:space="preserve">Good – Point System, or some other type of system, is in place but not consistently used; may be used reactively rather than proactively. (3 points)  </t>
  </si>
  <si>
    <t xml:space="preserve">Poor – No system in place, or system in use has no criteria connected with points or other rewards.  Little classroom control. (1 point) </t>
  </si>
  <si>
    <t>Engagement during delivery</t>
  </si>
  <si>
    <t>Excellent – Students are engaged, focused, and on-task through the lesson.  Teacher conveys interest and excitement through delivery of material, reinforcing those who are engaged and on-task, but not so frequently that it disrupts on-task behaviour. (5 points)</t>
  </si>
  <si>
    <t xml:space="preserve">Good – Students are engaged and focused most of the time.  Attentiveness sometimes declines, but the teacher is able to refocus students when they lose interest. (3 points)   </t>
  </si>
  <si>
    <t xml:space="preserve">Poor – Teacher has low expectations for engagement, does not reinforce those who are engaged and draws attention to those who are not.  Students often appear off-task or inattentive. (1 point)   </t>
  </si>
  <si>
    <t>Engagement during independent work</t>
  </si>
  <si>
    <t xml:space="preserve">Excellent – Teachers actively monitor the students, giving positive feedback and prompts to promote high engagement in the independent work.  Because students have been taught to mastery they have limited questions during independent work.  Teacher doesn’t spend excessive time with any one student and provides corrections to group when more than one or two students are having difficulties. (5 points) </t>
  </si>
  <si>
    <t xml:space="preserve">Good – Teacher monitors most of the time, may have some problems identifying when the large group is having difficulty and making group corrections, may not give enough positive feedback. (3 points)     </t>
  </si>
  <si>
    <t xml:space="preserve">Poor – Teacher doesn’t assist with or monitor independent work and/or provides minimal academic prompts.  Sits at desk and doesn’t monitor children, and/or students have so much trouble with independent work that they cannot complete the task (a sign of not attaining mastery). (1 point)    </t>
  </si>
  <si>
    <t>Between-task transitions</t>
  </si>
  <si>
    <t xml:space="preserve">Excellent – System for transitions has been pre-taught, teachers expect this behaviour and reinforce it across all types of transitions (e.g. task-to-task, lesson-to-lesson, etc.) (5 points) </t>
  </si>
  <si>
    <t xml:space="preserve">Good – Most, but not all, transitions are done well.  Expectations for transitions are not consistently reinforced. (3 points)       </t>
  </si>
  <si>
    <t xml:space="preserve">Poor – Expectations and transition skills not taught to students, and swift transitions not expected. (1 point)      </t>
  </si>
  <si>
    <t>Excellent – (5 points)</t>
  </si>
  <si>
    <t>Good –  (3 points)</t>
  </si>
  <si>
    <t>Poor – (1 point)</t>
  </si>
  <si>
    <t>Excellent –  (5 points)</t>
  </si>
  <si>
    <t>Good –   (3 points)</t>
  </si>
  <si>
    <t>Poor –(1 point)</t>
  </si>
  <si>
    <t>Excellent –(5 points)</t>
  </si>
  <si>
    <t>Good (3 points)</t>
  </si>
  <si>
    <t>Poor  (1 point)</t>
  </si>
  <si>
    <t>Excellent (5 points)</t>
  </si>
  <si>
    <t>Poor (1 point)</t>
  </si>
  <si>
    <t>Staff Observed</t>
  </si>
  <si>
    <t>Observer's Position</t>
  </si>
  <si>
    <t>Content Observed</t>
  </si>
  <si>
    <t>Type of Observation</t>
  </si>
  <si>
    <t>Minutes Spent</t>
  </si>
  <si>
    <t>Number of classroom observations completed by the Principal this term</t>
  </si>
  <si>
    <t>Principal completed the (X) required number of classroom observations this term</t>
  </si>
  <si>
    <t>Number of classroom observations completed by the Instruction Coach this term</t>
  </si>
  <si>
    <t>Instruction Coach completed the (X) required number of classroom observations this term</t>
  </si>
  <si>
    <t>Number of classroom observations completed by the Peer Coach this term</t>
  </si>
  <si>
    <t>Peer Coach completed the (X) required number of classroom observations this term</t>
  </si>
  <si>
    <t>Contributes and participates in Weekly Data Reviews</t>
  </si>
  <si>
    <t xml:space="preserve">Takes immediate action on Red Flag items. </t>
  </si>
  <si>
    <t>Has carried out tasks assigned in previous Weekly Data Reviews within a week</t>
  </si>
  <si>
    <t>Oversees weekly collection of LPCs, STSs and independent work summaries</t>
  </si>
  <si>
    <t>Sends data to GGSA in a timely manner</t>
  </si>
  <si>
    <t>Examines classroom data (LPC &amp; STS forms) before Weekly Data Review or call</t>
  </si>
  <si>
    <t>Specifies problems in sufficient detail for solutions to be evident before meeting or call</t>
  </si>
  <si>
    <t>Works with GGSA and coaches specifying solutions</t>
  </si>
  <si>
    <t>Provides data that demonstrates effectiveness of solutions</t>
  </si>
  <si>
    <t>Principal leads case management and target setting with Community Coach and teaching faculity</t>
  </si>
  <si>
    <t>Provides feedback on and distribute Weekly Case Management Review report</t>
  </si>
  <si>
    <t>Leads Case Management Team Review</t>
  </si>
  <si>
    <t>Collects student High5 data forms for Principal before the Weekly Case Management Review</t>
  </si>
  <si>
    <t>Weekly Case Management Review report is populated and received</t>
  </si>
  <si>
    <t>Actions points for improving engagement in Weekly Case Management Review are documented</t>
  </si>
  <si>
    <t>Sets and maps case management targets for each student and shares with Teaching and Teaching Assistant</t>
  </si>
  <si>
    <t>Follows up with Teachers to ensure actions are taken</t>
  </si>
  <si>
    <t>Provides feedback on actions to be taken based on observations and data</t>
  </si>
  <si>
    <t>Number of weeks of classroom instruction this term</t>
  </si>
  <si>
    <t>School Data Wall is being updated weekly by the Principal and Instruction Coach</t>
  </si>
  <si>
    <t>Conducts assessments and identifies student grouping possibilities and, with assistance, regroups students based on tests and performance</t>
  </si>
  <si>
    <t>Schedules and oversees placement of new and continuing students</t>
  </si>
  <si>
    <t>Assists in establishing the schedule for DI and monitors classrooms to follow through on its implementation</t>
  </si>
  <si>
    <t>Identifies students who need additional instructional time and assists in arranging for it to happen</t>
  </si>
  <si>
    <t>Anticipates and updates list of needed instructional materials</t>
  </si>
  <si>
    <t>Communicates accomplishments of students to principal and arranges for school-wide recognition</t>
  </si>
  <si>
    <t>Ensures that instruction groups are homogenous and within size guidelines</t>
  </si>
  <si>
    <t>Number of coaching sessions conducted this term</t>
  </si>
  <si>
    <t>Conducts the Instruction Action plan practice weekly</t>
  </si>
  <si>
    <t>Accompanies Teaching Coach on each visit</t>
  </si>
  <si>
    <t>Discovers problems, determines solutions and/or prioritises problems</t>
  </si>
  <si>
    <t>Notes from the behaviour management team meeting show action taken on all issues</t>
  </si>
  <si>
    <t>Is able to analyse student performance data</t>
  </si>
  <si>
    <t>Met with all parents to plan attendance improvement this term</t>
  </si>
  <si>
    <t>Facilitated the Instructional Improvement Review</t>
  </si>
  <si>
    <t>Conducted CSIP meeting this term</t>
  </si>
  <si>
    <t xml:space="preserve">Records sheets from weekly data reviews </t>
  </si>
  <si>
    <t>Are viewed and acknowledged</t>
  </si>
  <si>
    <t>Show Principal and Instruction Coach actions for improving instruction</t>
  </si>
  <si>
    <t>Show that Principal has carried out tasks assigned in previous Weekly Data Reviews</t>
  </si>
  <si>
    <t>Peer Coaches</t>
  </si>
  <si>
    <t>Able to analyse High5 reports</t>
  </si>
  <si>
    <t>Discusses School Data Wall in staff meetings</t>
  </si>
  <si>
    <t>Undertakes and documents meetings with parents to plan attendance improvement</t>
  </si>
  <si>
    <t>Facilitates the CSIP meeting to discuss the Community School Report</t>
  </si>
  <si>
    <t>Weekly and term data reviews for each student completed on time</t>
  </si>
  <si>
    <t>Ensure all progressed students have successfully passed the prerequisite grade level</t>
  </si>
  <si>
    <t>Status updates are provided on a pre defined interval and actions take place</t>
  </si>
  <si>
    <t>Updates School Data Wall</t>
  </si>
  <si>
    <t>Confirm Teaching faculty completes actions, including self assessment</t>
  </si>
  <si>
    <t>Expedite and implement the At School Evert Day plan</t>
  </si>
  <si>
    <t>Complete required observation and feedback forms for Teacher meetings with parents about attendance or behaviour</t>
  </si>
  <si>
    <t>Conducts periodical School Data review</t>
  </si>
  <si>
    <t>All attending students have been placement tested</t>
  </si>
  <si>
    <t>All attending students have been placed into initial instructional groups</t>
  </si>
  <si>
    <t>Staff are assigned to teach each instructional group</t>
  </si>
  <si>
    <t>Group sizes are within recommended guidelines for all attending students</t>
  </si>
  <si>
    <t>Sufficient time has been scheduled for each instructional group</t>
  </si>
  <si>
    <t>Physical arrangement of classrooms allow for effective and efficient instruction</t>
  </si>
  <si>
    <t>At least 2.5 hours of instructional time has been scheduled at the school</t>
  </si>
  <si>
    <t>At least 1 hour instructional time has been scheduled at the school</t>
  </si>
  <si>
    <t>Provides feedback on actions to take based on data in observation forms</t>
  </si>
  <si>
    <t>Sets and maps performance targets for each student and shares with Teacher and Teaching assistant</t>
  </si>
  <si>
    <t>Has over sighted each Teacher and Teaching Assistant do their Self-Checkout a minimum of twice per term</t>
  </si>
  <si>
    <t>All Teachers are updating their Classroom Data Wall daily</t>
  </si>
  <si>
    <t>Records Student Attendance</t>
  </si>
  <si>
    <t>Records student readiness</t>
  </si>
  <si>
    <t>Records student wellbeing data</t>
  </si>
  <si>
    <t>Records student financial information</t>
  </si>
  <si>
    <t>Records high school data</t>
  </si>
  <si>
    <t>Is the Classroom Data Wall updated daily?</t>
  </si>
  <si>
    <t>% of classrooms with daily updated walls</t>
  </si>
  <si>
    <t>Are status updates provided on a pre-defined interval and actions take place?</t>
  </si>
  <si>
    <t>Are strategic conversations documented and non-attendances are followed up?</t>
  </si>
  <si>
    <t>Are daily conversations with parents documented?</t>
  </si>
  <si>
    <t>Procedures have been established for the Instruction Coach and/or Principal to submit student performance data forms to the GGSA expert team</t>
  </si>
  <si>
    <t>Plans are in place for future GGSA expert team visits this year</t>
  </si>
  <si>
    <t>A system of communication has been established with the Teaching Coach beyond the Weekly Data Reviews</t>
  </si>
  <si>
    <t>Weekly data reviews focused on the review of student data take place each week</t>
  </si>
  <si>
    <t>Staff meeting notes and agendas have been viewed and acknowledged</t>
  </si>
  <si>
    <t>Principal's schedule and notes for participating in Professional Peer Networks are viewed and acknowledged</t>
  </si>
  <si>
    <t>Instruction Coach's schedule for School Professional Conversations are viewed and acknowledged</t>
  </si>
  <si>
    <t>Principal engages with Professional Neer Network on improving school practice - Principal's schedule for meetings and presentation notes are viewed and acknowledged</t>
  </si>
  <si>
    <t>Principal documents professional development conversations and outcomes</t>
  </si>
  <si>
    <t>Community Coach's schedule for reviews are viewed at staff meetings and acknowledged</t>
  </si>
  <si>
    <t>Community Coach's calendar for Peer Conversation Practice is viewed and acknowledged</t>
  </si>
  <si>
    <t>Support by GGSA Expert Team Members</t>
  </si>
  <si>
    <t>Behaviour Expert</t>
  </si>
  <si>
    <t>Program Manager</t>
  </si>
  <si>
    <t>Number of onsite days</t>
  </si>
  <si>
    <t>Number of peer practices/professional development delivered (Literacy)</t>
  </si>
  <si>
    <t>Number of peer practices/professional development delivered (Maths)</t>
  </si>
  <si>
    <t>Number of classroom visits</t>
  </si>
  <si>
    <t>Number of strategic planning/school review discussions facilitated</t>
  </si>
  <si>
    <t>Number of off site contacts with the school</t>
  </si>
  <si>
    <t>Number of teachers observed (Literacy)</t>
  </si>
  <si>
    <t>Number of teachers observed (Maths)</t>
  </si>
  <si>
    <t>Number of staff members coached (Literacy)</t>
  </si>
  <si>
    <t>Number of staff members coached (Maths)</t>
  </si>
  <si>
    <t>Number of Weekly Data Reviews attended</t>
  </si>
  <si>
    <t>Number of Weekly Data Review summaries delivered</t>
  </si>
  <si>
    <t>NOTE:  TC's please ensure that you make contact with the Experts that have communicated or visited the school have entered their data</t>
  </si>
  <si>
    <t>Content Expert</t>
  </si>
  <si>
    <t>Number of peer practices/professional development delivered</t>
  </si>
  <si>
    <t>Number of teachers observed</t>
  </si>
  <si>
    <t>Number of staff members coached</t>
  </si>
  <si>
    <t>Conversation lead by</t>
  </si>
  <si>
    <t>Topic</t>
  </si>
  <si>
    <t>Instruction Coach's calendar for Peer Lesson Practice is viewed and acknowledged</t>
  </si>
  <si>
    <t>School calendar shows that Teaching Assistants regularly participate in Peer Classroom Observations</t>
  </si>
  <si>
    <t>Attendees</t>
  </si>
  <si>
    <t>Principal creates and promotes the School and Family Compact</t>
  </si>
  <si>
    <t>Principal's reconciled School Improvement Plan actions are viewed and acknowledged</t>
  </si>
  <si>
    <t>Principal's agenda from Community-School Partnership is viewed and acknowledged</t>
  </si>
  <si>
    <t>Student attendance data is viewed and acknowledged</t>
  </si>
  <si>
    <t>Principal's notes from Community-School Partnership are viewed and acknowledged</t>
  </si>
  <si>
    <t>Percent student attendance (this term)</t>
  </si>
  <si>
    <t>Percent student attendance (previous term)</t>
  </si>
  <si>
    <t>Number of Behaviour management issues this term</t>
  </si>
  <si>
    <t>Principal's manages School Improvement Plan including actions</t>
  </si>
  <si>
    <t>Principal hosts quarterly Community-School Partnership meetings</t>
  </si>
  <si>
    <t>Community Coach supports quarterly Community-School Partnership meetings</t>
  </si>
  <si>
    <t>Student outcomes are reviewed quarterly by CSIP members</t>
  </si>
  <si>
    <t xml:space="preserve">Principal involves CSIP members for Case Review of Attendance and Behaviour </t>
  </si>
  <si>
    <t>Principal leads CSIP meetings to run a strategic planning session to further develop and enhance schools' education offering</t>
  </si>
  <si>
    <t>Student attendance has increased since the previous term</t>
  </si>
  <si>
    <t>Increase in student attendance since previous term</t>
  </si>
  <si>
    <t>School had less than (X) behaviour management issues per student study day</t>
  </si>
  <si>
    <t>Number of documented Parent Classroom Visits</t>
  </si>
  <si>
    <t>Number of documented Parent Conversations</t>
  </si>
  <si>
    <t>Number of documented Parent Conversations on DI</t>
  </si>
  <si>
    <t>Teachers created and distributed Student Progress Reports this term</t>
  </si>
  <si>
    <t>Teaching team has met with the parents of every student this term</t>
  </si>
  <si>
    <t>Teaching team has a schedule populated with parent classroom visits and parent discussions</t>
  </si>
  <si>
    <t>Principal met with every parent at least once this term</t>
  </si>
  <si>
    <t>A minimum of two parent/student conversations has occurred per student per term</t>
  </si>
  <si>
    <t>Teacher has a schedule populated with parent classroom ivisits and parent discussions for all classes and students</t>
  </si>
  <si>
    <t>Every child has a parent participate in requisite classroom visits each term</t>
  </si>
  <si>
    <t>Teacher conducts positive home visits each week</t>
  </si>
  <si>
    <t>Teachers created and distributed Student Progress Reports for all students this term</t>
  </si>
  <si>
    <t>Number of students with SET account/total number of students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</si>
</sst>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Calibri"/>
      <family val="2"/>
      <scheme val="minor"/>
    </font>
    <font>
      <b/>
      <sz val="11"/>
      <color theme="0"/>
      <name val="Calibri"/>
      <family val="2"/>
      <scheme val="minor"/>
    </font>
    <font>
      <sz val="11"/>
      <color theme="0"/>
      <name val="Calibri"/>
      <family val="2"/>
      <scheme val="minor"/>
    </font>
    <font>
      <sz val="18"/>
      <name val="Marlett"/>
      <charset val="2"/>
    </font>
    <font>
      <sz val="18"/>
      <color theme="1"/>
      <name val="Marlett"/>
      <charset val="2"/>
    </font>
    <font>
      <sz val="11"/>
      <color theme="1"/>
      <name val="Calibri"/>
      <family val="2"/>
      <scheme val="minor"/>
    </font>
    <font>
      <b/>
      <sz val="16"/>
      <color theme="0"/>
      <name val="Calibri"/>
      <family val="2"/>
      <scheme val="minor"/>
    </font>
    <font>
      <sz val="10"/>
      <color theme="1"/>
      <name val="Calibri"/>
      <family val="2"/>
      <scheme val="minor"/>
    </font>
    <font>
      <b/>
      <sz val="11"/>
      <color theme="1"/>
      <name val="Calibri"/>
      <family val="2"/>
      <scheme val="minor"/>
    </font>
    <font>
      <b/>
      <sz val="14"/>
      <color theme="0"/>
      <name val="Calibri"/>
      <family val="2"/>
      <scheme val="minor"/>
    </font>
    <font>
      <b/>
      <sz val="12"/>
      <color theme="0"/>
      <name val="Calibri"/>
      <family val="2"/>
      <scheme val="minor"/>
    </font>
    <font>
      <b/>
      <sz val="28"/>
      <color theme="0"/>
      <name val="Calibri"/>
      <family val="2"/>
      <scheme val="minor"/>
    </font>
    <font>
      <b/>
      <sz val="22"/>
      <color theme="1"/>
      <name val="Calibri"/>
      <family val="2"/>
      <scheme val="minor"/>
    </font>
    <font>
      <b/>
      <sz val="28"/>
      <color theme="1"/>
      <name val="Calibri"/>
      <family val="2"/>
      <scheme val="minor"/>
    </font>
    <font>
      <b/>
      <sz val="11"/>
      <color theme="1"/>
      <name val="Calibri"/>
      <family val="2"/>
    </font>
    <font>
      <b/>
      <sz val="16"/>
      <color theme="1"/>
      <name val="Calibri"/>
      <family val="2"/>
      <scheme val="minor"/>
    </font>
    <font>
      <b/>
      <sz val="18"/>
      <color theme="1"/>
      <name val="Calibri"/>
      <family val="2"/>
      <scheme val="minor"/>
    </font>
    <font>
      <sz val="18"/>
      <color theme="1"/>
      <name val="Calibri"/>
      <family val="2"/>
      <scheme val="minor"/>
    </font>
    <font>
      <sz val="12"/>
      <color theme="1"/>
      <name val="Times New Roman"/>
      <family val="1"/>
    </font>
    <font>
      <b/>
      <sz val="12"/>
      <color theme="1"/>
      <name val="Times New Roman"/>
      <family val="1"/>
    </font>
    <font>
      <sz val="11"/>
      <color theme="1"/>
      <name val="Calibri"/>
      <family val="2"/>
    </font>
    <font>
      <sz val="11"/>
      <color theme="0" tint="-0.34998626667073579"/>
      <name val="Calibri"/>
      <family val="2"/>
      <scheme val="minor"/>
    </font>
    <font>
      <sz val="11"/>
      <name val="Calibri"/>
      <family val="2"/>
      <scheme val="minor"/>
    </font>
    <font>
      <b/>
      <sz val="11"/>
      <name val="Calibri"/>
      <family val="2"/>
      <scheme val="minor"/>
    </font>
  </fonts>
  <fills count="14">
    <fill>
      <patternFill patternType="none"/>
    </fill>
    <fill>
      <patternFill patternType="gray125"/>
    </fill>
    <fill>
      <patternFill patternType="solid">
        <fgColor rgb="FF177F99"/>
        <bgColor indexed="64"/>
      </patternFill>
    </fill>
    <fill>
      <patternFill patternType="solid">
        <fgColor rgb="FFF99B27"/>
        <bgColor indexed="64"/>
      </patternFill>
    </fill>
    <fill>
      <patternFill patternType="solid">
        <fgColor rgb="FFFCB326"/>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2"/>
        <bgColor indexed="64"/>
      </patternFill>
    </fill>
    <fill>
      <patternFill patternType="solid">
        <fgColor rgb="FFFFFFFF"/>
        <bgColor indexed="64"/>
      </patternFill>
    </fill>
    <fill>
      <patternFill patternType="solid">
        <fgColor theme="0"/>
        <bgColor indexed="64"/>
      </patternFill>
    </fill>
    <fill>
      <patternFill patternType="solid">
        <fgColor rgb="FFFFC000"/>
        <bgColor indexed="64"/>
      </patternFill>
    </fill>
    <fill>
      <patternFill patternType="solid">
        <fgColor rgb="FFF2F2F2"/>
        <bgColor rgb="FF000000"/>
      </patternFill>
    </fill>
    <fill>
      <patternFill patternType="solid">
        <fgColor rgb="FFD6DCE4"/>
        <bgColor rgb="FF000000"/>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theme="1"/>
      </left>
      <right/>
      <top/>
      <bottom style="thin">
        <color theme="1"/>
      </bottom>
      <diagonal/>
    </border>
    <border>
      <left/>
      <right/>
      <top/>
      <bottom style="thin">
        <color theme="1"/>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xf numFmtId="9" fontId="5" fillId="0" borderId="0" applyFont="0" applyFill="0" applyBorder="0" applyAlignment="0" applyProtection="0"/>
  </cellStyleXfs>
  <cellXfs count="203">
    <xf numFmtId="0" fontId="0" fillId="0" borderId="0" xfId="0"/>
    <xf numFmtId="0" fontId="2" fillId="0" borderId="0" xfId="0" applyFont="1"/>
    <xf numFmtId="0" fontId="0" fillId="3" borderId="0" xfId="0" applyFill="1"/>
    <xf numFmtId="0" fontId="0" fillId="3" borderId="7" xfId="0" applyFill="1" applyBorder="1"/>
    <xf numFmtId="0" fontId="0" fillId="2" borderId="0" xfId="0" applyFill="1"/>
    <xf numFmtId="0" fontId="0" fillId="4" borderId="0" xfId="0" applyFill="1"/>
    <xf numFmtId="0" fontId="0" fillId="2" borderId="0" xfId="0" applyFill="1" applyAlignment="1">
      <alignment vertical="center"/>
    </xf>
    <xf numFmtId="0" fontId="6" fillId="2" borderId="0" xfId="0" applyFont="1" applyFill="1" applyAlignment="1">
      <alignment horizontal="center" vertical="center"/>
    </xf>
    <xf numFmtId="0" fontId="2" fillId="2" borderId="0" xfId="0" applyFont="1" applyFill="1"/>
    <xf numFmtId="0" fontId="7" fillId="3" borderId="0" xfId="0" applyFont="1" applyFill="1"/>
    <xf numFmtId="0" fontId="0" fillId="2" borderId="0" xfId="0" applyFill="1" applyAlignment="1">
      <alignment wrapText="1"/>
    </xf>
    <xf numFmtId="0" fontId="0" fillId="5" borderId="9" xfId="0" applyFill="1" applyBorder="1" applyAlignment="1">
      <alignment wrapText="1"/>
    </xf>
    <xf numFmtId="0" fontId="0" fillId="2" borderId="0" xfId="0" applyFill="1" applyAlignment="1">
      <alignment horizontal="center" vertical="center" textRotation="90" wrapText="1"/>
    </xf>
    <xf numFmtId="0" fontId="2" fillId="2" borderId="0" xfId="0" applyFont="1" applyFill="1" applyAlignment="1">
      <alignment horizontal="center"/>
    </xf>
    <xf numFmtId="0" fontId="0" fillId="4" borderId="1" xfId="0" applyFill="1" applyBorder="1"/>
    <xf numFmtId="0" fontId="0" fillId="4" borderId="3" xfId="0" applyFill="1" applyBorder="1"/>
    <xf numFmtId="0" fontId="0" fillId="4" borderId="6" xfId="0" applyFill="1" applyBorder="1"/>
    <xf numFmtId="0" fontId="0" fillId="4" borderId="8" xfId="0" applyFill="1" applyBorder="1"/>
    <xf numFmtId="0" fontId="0" fillId="2" borderId="9" xfId="0" applyFill="1" applyBorder="1"/>
    <xf numFmtId="9" fontId="0" fillId="0" borderId="0" xfId="0" applyNumberFormat="1"/>
    <xf numFmtId="0" fontId="8" fillId="4" borderId="9" xfId="0" applyFont="1" applyFill="1" applyBorder="1" applyAlignment="1">
      <alignment horizontal="center" vertical="center"/>
    </xf>
    <xf numFmtId="0" fontId="8" fillId="4" borderId="9" xfId="0" applyFont="1" applyFill="1" applyBorder="1" applyAlignment="1">
      <alignment horizontal="center" vertical="center" wrapText="1"/>
    </xf>
    <xf numFmtId="0" fontId="0" fillId="7" borderId="0" xfId="0" applyFill="1"/>
    <xf numFmtId="0" fontId="0" fillId="7" borderId="4" xfId="0" applyFill="1" applyBorder="1"/>
    <xf numFmtId="0" fontId="8" fillId="4" borderId="9" xfId="0" applyFont="1" applyFill="1" applyBorder="1" applyAlignment="1">
      <alignment vertical="center" wrapText="1"/>
    </xf>
    <xf numFmtId="0" fontId="8" fillId="4" borderId="9" xfId="0" applyFont="1" applyFill="1" applyBorder="1" applyAlignment="1">
      <alignment vertical="center"/>
    </xf>
    <xf numFmtId="0" fontId="14" fillId="4" borderId="9" xfId="0" applyFont="1" applyFill="1" applyBorder="1" applyAlignment="1">
      <alignment vertical="center"/>
    </xf>
    <xf numFmtId="0" fontId="8" fillId="4" borderId="9" xfId="0" applyFont="1" applyFill="1" applyBorder="1" applyAlignment="1">
      <alignment horizontal="center"/>
    </xf>
    <xf numFmtId="0" fontId="8" fillId="4" borderId="9" xfId="0" applyFont="1" applyFill="1" applyBorder="1"/>
    <xf numFmtId="0" fontId="9" fillId="2" borderId="0" xfId="0" applyFont="1" applyFill="1"/>
    <xf numFmtId="0" fontId="0" fillId="7" borderId="0" xfId="0" applyFill="1" applyAlignment="1">
      <alignment vertical="center"/>
    </xf>
    <xf numFmtId="0" fontId="0" fillId="7" borderId="31" xfId="0" applyFill="1" applyBorder="1"/>
    <xf numFmtId="0" fontId="0" fillId="7" borderId="32" xfId="0" applyFill="1" applyBorder="1"/>
    <xf numFmtId="0" fontId="0" fillId="7" borderId="33" xfId="0" applyFill="1" applyBorder="1"/>
    <xf numFmtId="0" fontId="0" fillId="7" borderId="34" xfId="0" applyFill="1" applyBorder="1"/>
    <xf numFmtId="0" fontId="0" fillId="7" borderId="35" xfId="0" applyFill="1" applyBorder="1"/>
    <xf numFmtId="0" fontId="8" fillId="4" borderId="11" xfId="0" applyFont="1" applyFill="1" applyBorder="1" applyAlignment="1">
      <alignment vertical="center"/>
    </xf>
    <xf numFmtId="0" fontId="0" fillId="3" borderId="0" xfId="0" applyFill="1" applyAlignment="1">
      <alignment horizontal="center"/>
    </xf>
    <xf numFmtId="0" fontId="0" fillId="3" borderId="17" xfId="0" applyFill="1" applyBorder="1"/>
    <xf numFmtId="0" fontId="0" fillId="3" borderId="18" xfId="0" applyFill="1" applyBorder="1"/>
    <xf numFmtId="0" fontId="0" fillId="3" borderId="20" xfId="0" applyFill="1" applyBorder="1"/>
    <xf numFmtId="0" fontId="0" fillId="3" borderId="22" xfId="0" applyFill="1" applyBorder="1"/>
    <xf numFmtId="0" fontId="4" fillId="3" borderId="22" xfId="0" applyFont="1" applyFill="1" applyBorder="1" applyAlignment="1">
      <alignment vertical="center"/>
    </xf>
    <xf numFmtId="0" fontId="0" fillId="3" borderId="23" xfId="0" applyFill="1" applyBorder="1"/>
    <xf numFmtId="0" fontId="0" fillId="3" borderId="17" xfId="0" applyFill="1" applyBorder="1" applyAlignment="1">
      <alignment horizontal="right"/>
    </xf>
    <xf numFmtId="0" fontId="7" fillId="3" borderId="0" xfId="0" applyFont="1" applyFill="1" applyAlignment="1">
      <alignment horizontal="center"/>
    </xf>
    <xf numFmtId="0" fontId="0" fillId="3" borderId="37" xfId="0" applyFill="1" applyBorder="1"/>
    <xf numFmtId="0" fontId="0" fillId="10" borderId="0" xfId="0" applyFill="1"/>
    <xf numFmtId="0" fontId="15" fillId="10" borderId="0" xfId="0" applyFont="1" applyFill="1"/>
    <xf numFmtId="0" fontId="2" fillId="10" borderId="0" xfId="0" applyFont="1" applyFill="1"/>
    <xf numFmtId="0" fontId="2" fillId="10" borderId="0" xfId="0" applyFont="1" applyFill="1" applyAlignment="1">
      <alignment horizontal="left" vertical="top" wrapText="1"/>
    </xf>
    <xf numFmtId="0" fontId="0" fillId="10" borderId="21" xfId="0" applyFill="1" applyBorder="1"/>
    <xf numFmtId="0" fontId="0" fillId="10" borderId="22" xfId="0" applyFill="1" applyBorder="1"/>
    <xf numFmtId="0" fontId="2" fillId="10" borderId="22" xfId="0" applyFont="1" applyFill="1" applyBorder="1" applyAlignment="1">
      <alignment horizontal="left" vertical="top" wrapText="1"/>
    </xf>
    <xf numFmtId="0" fontId="0" fillId="10" borderId="23" xfId="0" applyFill="1" applyBorder="1"/>
    <xf numFmtId="0" fontId="0" fillId="5" borderId="9" xfId="0" applyFill="1" applyBorder="1" applyProtection="1">
      <protection locked="0"/>
    </xf>
    <xf numFmtId="0" fontId="0" fillId="5" borderId="9" xfId="0" applyFill="1" applyBorder="1" applyAlignment="1" applyProtection="1">
      <alignment horizontal="center"/>
      <protection locked="0"/>
    </xf>
    <xf numFmtId="14" fontId="0" fillId="5" borderId="9" xfId="0" applyNumberFormat="1" applyFill="1" applyBorder="1" applyProtection="1">
      <protection locked="0"/>
    </xf>
    <xf numFmtId="2" fontId="0" fillId="5" borderId="9" xfId="0" applyNumberFormat="1" applyFill="1" applyBorder="1" applyProtection="1">
      <protection locked="0"/>
    </xf>
    <xf numFmtId="0" fontId="0" fillId="6" borderId="9" xfId="0" applyFill="1" applyBorder="1" applyProtection="1">
      <protection locked="0"/>
    </xf>
    <xf numFmtId="0" fontId="0" fillId="5" borderId="30" xfId="0" applyFill="1" applyBorder="1" applyAlignment="1" applyProtection="1">
      <alignment horizontal="center"/>
      <protection locked="0"/>
    </xf>
    <xf numFmtId="9" fontId="0" fillId="5" borderId="9" xfId="1" applyFont="1" applyFill="1" applyBorder="1" applyAlignment="1" applyProtection="1">
      <alignment horizontal="center"/>
      <protection locked="0"/>
    </xf>
    <xf numFmtId="1" fontId="0" fillId="5" borderId="9" xfId="1" applyNumberFormat="1" applyFont="1" applyFill="1" applyBorder="1" applyAlignment="1" applyProtection="1">
      <alignment horizontal="center"/>
      <protection locked="0"/>
    </xf>
    <xf numFmtId="0" fontId="0" fillId="0" borderId="30" xfId="0" applyBorder="1" applyAlignment="1" applyProtection="1">
      <alignment horizontal="center"/>
      <protection locked="0"/>
    </xf>
    <xf numFmtId="0" fontId="0" fillId="5" borderId="9" xfId="0" applyFill="1" applyBorder="1"/>
    <xf numFmtId="0" fontId="0" fillId="6" borderId="0" xfId="0" applyFill="1" applyAlignment="1" applyProtection="1">
      <alignment horizontal="center" vertical="center"/>
      <protection locked="0"/>
    </xf>
    <xf numFmtId="0" fontId="0" fillId="6" borderId="7" xfId="0" applyFill="1" applyBorder="1" applyAlignment="1" applyProtection="1">
      <alignment horizontal="center" vertical="center"/>
      <protection locked="0"/>
    </xf>
    <xf numFmtId="0" fontId="0" fillId="0" borderId="13" xfId="0" applyBorder="1" applyProtection="1">
      <protection locked="0"/>
    </xf>
    <xf numFmtId="0" fontId="0" fillId="0" borderId="1" xfId="0" applyBorder="1" applyProtection="1">
      <protection locked="0"/>
    </xf>
    <xf numFmtId="0" fontId="0" fillId="0" borderId="3" xfId="0" applyBorder="1" applyProtection="1">
      <protection locked="0"/>
    </xf>
    <xf numFmtId="0" fontId="0" fillId="0" borderId="2" xfId="0" applyBorder="1" applyProtection="1">
      <protection locked="0"/>
    </xf>
    <xf numFmtId="14" fontId="0" fillId="0" borderId="1" xfId="0" applyNumberFormat="1" applyBorder="1" applyProtection="1">
      <protection locked="0"/>
    </xf>
    <xf numFmtId="0" fontId="0" fillId="0" borderId="4" xfId="0" applyBorder="1" applyProtection="1">
      <protection locked="0"/>
    </xf>
    <xf numFmtId="0" fontId="18" fillId="0" borderId="13" xfId="0" applyFont="1" applyBorder="1" applyAlignment="1" applyProtection="1">
      <alignment vertical="center"/>
      <protection locked="0"/>
    </xf>
    <xf numFmtId="0" fontId="0" fillId="0" borderId="0" xfId="0" applyProtection="1">
      <protection locked="0"/>
    </xf>
    <xf numFmtId="0" fontId="0" fillId="0" borderId="15" xfId="0" applyBorder="1" applyProtection="1">
      <protection locked="0"/>
    </xf>
    <xf numFmtId="0" fontId="0" fillId="0" borderId="14" xfId="0" applyBorder="1" applyProtection="1">
      <protection locked="0"/>
    </xf>
    <xf numFmtId="0" fontId="0" fillId="0" borderId="5" xfId="0" applyBorder="1" applyProtection="1">
      <protection locked="0"/>
    </xf>
    <xf numFmtId="0" fontId="0" fillId="0" borderId="7" xfId="0" applyBorder="1" applyProtection="1">
      <protection locked="0"/>
    </xf>
    <xf numFmtId="14" fontId="0" fillId="0" borderId="6" xfId="0" applyNumberFormat="1" applyBorder="1" applyProtection="1">
      <protection locked="0"/>
    </xf>
    <xf numFmtId="0" fontId="0" fillId="0" borderId="6" xfId="0" applyBorder="1" applyProtection="1">
      <protection locked="0"/>
    </xf>
    <xf numFmtId="0" fontId="18" fillId="0" borderId="14" xfId="0" applyFont="1" applyBorder="1" applyAlignment="1" applyProtection="1">
      <alignment vertical="center"/>
      <protection locked="0"/>
    </xf>
    <xf numFmtId="0" fontId="19" fillId="9" borderId="0" xfId="0" applyFont="1" applyFill="1" applyAlignment="1" applyProtection="1">
      <alignment vertical="center"/>
      <protection locked="0"/>
    </xf>
    <xf numFmtId="0" fontId="18" fillId="0" borderId="0" xfId="0" applyFont="1" applyAlignment="1" applyProtection="1">
      <alignment vertical="center"/>
      <protection locked="0"/>
    </xf>
    <xf numFmtId="0" fontId="0" fillId="0" borderId="15" xfId="0" applyBorder="1" applyAlignment="1" applyProtection="1">
      <alignment horizontal="right"/>
      <protection locked="0"/>
    </xf>
    <xf numFmtId="0" fontId="0" fillId="0" borderId="8" xfId="0" applyBorder="1" applyProtection="1">
      <protection locked="0"/>
    </xf>
    <xf numFmtId="0" fontId="18" fillId="0" borderId="15" xfId="0" applyFont="1" applyBorder="1" applyAlignment="1" applyProtection="1">
      <alignment vertical="center"/>
      <protection locked="0"/>
    </xf>
    <xf numFmtId="0" fontId="20" fillId="13" borderId="0" xfId="0" applyFont="1" applyFill="1"/>
    <xf numFmtId="0" fontId="20" fillId="12" borderId="9" xfId="0" applyFont="1" applyFill="1" applyBorder="1" applyProtection="1">
      <protection locked="0"/>
    </xf>
    <xf numFmtId="0" fontId="21" fillId="7" borderId="0" xfId="0" applyFont="1" applyFill="1"/>
    <xf numFmtId="0" fontId="21" fillId="7" borderId="7" xfId="0" applyFont="1" applyFill="1" applyBorder="1"/>
    <xf numFmtId="0" fontId="21" fillId="7" borderId="2" xfId="0" applyFont="1" applyFill="1" applyBorder="1"/>
    <xf numFmtId="0" fontId="8" fillId="2" borderId="0" xfId="0" applyFont="1" applyFill="1" applyAlignment="1" applyProtection="1">
      <alignment horizontal="center" textRotation="90"/>
      <protection locked="0"/>
    </xf>
    <xf numFmtId="0" fontId="8" fillId="2" borderId="0" xfId="0" applyFont="1" applyFill="1" applyAlignment="1" applyProtection="1">
      <alignment horizontal="center" vertical="top" textRotation="90"/>
      <protection locked="0"/>
    </xf>
    <xf numFmtId="0" fontId="0" fillId="6" borderId="11" xfId="0" applyFill="1" applyBorder="1" applyProtection="1">
      <protection locked="0"/>
    </xf>
    <xf numFmtId="0" fontId="8" fillId="2" borderId="0" xfId="0" applyFont="1" applyFill="1"/>
    <xf numFmtId="0" fontId="6" fillId="2" borderId="0" xfId="0" applyFont="1" applyFill="1"/>
    <xf numFmtId="0" fontId="6" fillId="2" borderId="0" xfId="0" applyFont="1" applyFill="1" applyAlignment="1">
      <alignment horizontal="center"/>
    </xf>
    <xf numFmtId="0" fontId="6" fillId="2" borderId="0" xfId="0" applyFont="1" applyFill="1" applyAlignment="1">
      <alignment wrapText="1"/>
    </xf>
    <xf numFmtId="0" fontId="6" fillId="2" borderId="0" xfId="0" applyFont="1" applyFill="1" applyAlignment="1">
      <alignment vertical="top"/>
    </xf>
    <xf numFmtId="0" fontId="0" fillId="7" borderId="0" xfId="0" applyFill="1" applyAlignment="1">
      <alignment horizontal="left"/>
    </xf>
    <xf numFmtId="0" fontId="22" fillId="5" borderId="9" xfId="0" applyFont="1" applyFill="1" applyBorder="1" applyAlignment="1">
      <alignment wrapText="1"/>
    </xf>
    <xf numFmtId="0" fontId="8" fillId="2" borderId="0" xfId="0" applyFont="1" applyFill="1" applyAlignment="1">
      <alignment vertical="center" textRotation="90"/>
    </xf>
    <xf numFmtId="0" fontId="23" fillId="11" borderId="9" xfId="0" applyFont="1" applyFill="1" applyBorder="1"/>
    <xf numFmtId="0" fontId="18" fillId="0" borderId="0" xfId="0" applyFont="1" applyAlignment="1" applyProtection="1">
      <alignment vertical="center"/>
      <protection locked="0"/>
    </xf>
    <xf numFmtId="0" fontId="1" fillId="2" borderId="17"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7"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3" fillId="0" borderId="24" xfId="0" applyFont="1" applyBorder="1" applyAlignment="1" applyProtection="1">
      <alignment horizontal="center" vertical="center"/>
      <protection locked="0"/>
    </xf>
    <xf numFmtId="0" fontId="13" fillId="0" borderId="17" xfId="0" applyFont="1" applyBorder="1" applyAlignment="1" applyProtection="1">
      <alignment horizontal="center" vertical="center"/>
      <protection locked="0"/>
    </xf>
    <xf numFmtId="0" fontId="13" fillId="0" borderId="18" xfId="0" applyFont="1" applyBorder="1" applyAlignment="1" applyProtection="1">
      <alignment horizontal="center" vertical="center"/>
      <protection locked="0"/>
    </xf>
    <xf numFmtId="0" fontId="13" fillId="0" borderId="4" xfId="0" applyFont="1" applyBorder="1" applyAlignment="1" applyProtection="1">
      <alignment horizontal="center" vertical="center"/>
      <protection locked="0"/>
    </xf>
    <xf numFmtId="0" fontId="13" fillId="0" borderId="0" xfId="0" applyFont="1" applyAlignment="1" applyProtection="1">
      <alignment horizontal="center" vertical="center"/>
      <protection locked="0"/>
    </xf>
    <xf numFmtId="0" fontId="13" fillId="0" borderId="20" xfId="0" applyFont="1" applyBorder="1" applyAlignment="1" applyProtection="1">
      <alignment horizontal="center" vertical="center"/>
      <protection locked="0"/>
    </xf>
    <xf numFmtId="0" fontId="13" fillId="0" borderId="25" xfId="0" applyFont="1" applyBorder="1" applyAlignment="1" applyProtection="1">
      <alignment horizontal="center" vertical="center"/>
      <protection locked="0"/>
    </xf>
    <xf numFmtId="0" fontId="13" fillId="0" borderId="22" xfId="0" applyFont="1" applyBorder="1" applyAlignment="1" applyProtection="1">
      <alignment horizontal="center" vertical="center"/>
      <protection locked="0"/>
    </xf>
    <xf numFmtId="0" fontId="13" fillId="0" borderId="23"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0" fontId="12" fillId="0" borderId="17" xfId="0" applyFont="1" applyBorder="1" applyAlignment="1" applyProtection="1">
      <alignment horizontal="center" vertical="center"/>
      <protection locked="0"/>
    </xf>
    <xf numFmtId="0" fontId="12" fillId="0" borderId="18"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12" fillId="0" borderId="25" xfId="0" applyFont="1" applyBorder="1" applyAlignment="1" applyProtection="1">
      <alignment horizontal="center" vertical="center"/>
      <protection locked="0"/>
    </xf>
    <xf numFmtId="0" fontId="12" fillId="0" borderId="22" xfId="0" applyFont="1" applyBorder="1" applyAlignment="1" applyProtection="1">
      <alignment horizontal="center" vertical="center"/>
      <protection locked="0"/>
    </xf>
    <xf numFmtId="0" fontId="12" fillId="0" borderId="23" xfId="0" applyFont="1" applyBorder="1" applyAlignment="1" applyProtection="1">
      <alignment horizontal="center" vertical="center"/>
      <protection locked="0"/>
    </xf>
    <xf numFmtId="0" fontId="13" fillId="8" borderId="16" xfId="0" applyFont="1" applyFill="1" applyBorder="1" applyAlignment="1">
      <alignment horizontal="center" vertical="center"/>
    </xf>
    <xf numFmtId="0" fontId="13" fillId="8" borderId="17" xfId="0" applyFont="1" applyFill="1" applyBorder="1" applyAlignment="1">
      <alignment horizontal="center" vertical="center"/>
    </xf>
    <xf numFmtId="0" fontId="13" fillId="8" borderId="19" xfId="0" applyFont="1" applyFill="1" applyBorder="1" applyAlignment="1">
      <alignment horizontal="center" vertical="center"/>
    </xf>
    <xf numFmtId="0" fontId="13" fillId="8" borderId="0" xfId="0" applyFont="1" applyFill="1" applyAlignment="1">
      <alignment horizontal="center" vertical="center"/>
    </xf>
    <xf numFmtId="0" fontId="13" fillId="8" borderId="21" xfId="0" applyFont="1" applyFill="1" applyBorder="1" applyAlignment="1">
      <alignment horizontal="center" vertical="center"/>
    </xf>
    <xf numFmtId="0" fontId="13" fillId="8" borderId="22" xfId="0" applyFont="1" applyFill="1" applyBorder="1" applyAlignment="1">
      <alignment horizontal="center" vertical="center"/>
    </xf>
    <xf numFmtId="0" fontId="3" fillId="3" borderId="17" xfId="0" applyFont="1" applyFill="1" applyBorder="1" applyAlignment="1">
      <alignment horizontal="center"/>
    </xf>
    <xf numFmtId="0" fontId="3" fillId="3" borderId="0" xfId="0" applyFont="1" applyFill="1" applyAlignment="1">
      <alignment horizontal="center"/>
    </xf>
    <xf numFmtId="0" fontId="4" fillId="3" borderId="17" xfId="0" applyFont="1" applyFill="1" applyBorder="1" applyAlignment="1">
      <alignment horizontal="center" vertical="center"/>
    </xf>
    <xf numFmtId="0" fontId="4" fillId="3" borderId="0" xfId="0" applyFont="1" applyFill="1" applyAlignment="1">
      <alignment horizontal="center" vertical="center"/>
    </xf>
    <xf numFmtId="0" fontId="4" fillId="3" borderId="22" xfId="0" applyFont="1" applyFill="1" applyBorder="1" applyAlignment="1">
      <alignment horizontal="center" vertical="center"/>
    </xf>
    <xf numFmtId="0" fontId="11" fillId="2" borderId="16" xfId="0" applyFont="1" applyFill="1" applyBorder="1" applyAlignment="1">
      <alignment horizontal="left" vertical="center"/>
    </xf>
    <xf numFmtId="0" fontId="11" fillId="2" borderId="17" xfId="0" applyFont="1" applyFill="1" applyBorder="1" applyAlignment="1">
      <alignment horizontal="left" vertical="center"/>
    </xf>
    <xf numFmtId="0" fontId="11" fillId="2" borderId="19" xfId="0" applyFont="1" applyFill="1" applyBorder="1" applyAlignment="1">
      <alignment horizontal="left" vertical="center"/>
    </xf>
    <xf numFmtId="0" fontId="11" fillId="2" borderId="0" xfId="0" applyFont="1" applyFill="1" applyAlignment="1">
      <alignment horizontal="left" vertical="center"/>
    </xf>
    <xf numFmtId="0" fontId="11" fillId="2" borderId="21" xfId="0" applyFont="1" applyFill="1" applyBorder="1" applyAlignment="1">
      <alignment horizontal="left" vertical="center"/>
    </xf>
    <xf numFmtId="0" fontId="11" fillId="2" borderId="22" xfId="0" applyFont="1" applyFill="1" applyBorder="1" applyAlignment="1">
      <alignment horizontal="left" vertical="center"/>
    </xf>
    <xf numFmtId="0" fontId="11" fillId="2" borderId="16"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0" xfId="0" applyFont="1" applyFill="1" applyAlignment="1">
      <alignment horizontal="center" vertical="center"/>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11" fillId="2" borderId="36" xfId="0" applyFont="1" applyFill="1" applyBorder="1" applyAlignment="1">
      <alignment horizontal="center" vertical="center"/>
    </xf>
    <xf numFmtId="0" fontId="11" fillId="2" borderId="7" xfId="0" applyFont="1" applyFill="1" applyBorder="1" applyAlignment="1">
      <alignment horizontal="center" vertical="center"/>
    </xf>
    <xf numFmtId="9" fontId="17" fillId="0" borderId="29" xfId="1" applyFont="1" applyBorder="1" applyAlignment="1">
      <alignment horizontal="center"/>
    </xf>
    <xf numFmtId="9" fontId="17" fillId="0" borderId="27" xfId="1" applyFont="1" applyBorder="1" applyAlignment="1">
      <alignment horizontal="center"/>
    </xf>
    <xf numFmtId="9" fontId="17" fillId="0" borderId="28" xfId="1" applyFont="1" applyBorder="1" applyAlignment="1">
      <alignment horizontal="center"/>
    </xf>
    <xf numFmtId="0" fontId="16" fillId="8" borderId="26" xfId="0" applyFont="1" applyFill="1" applyBorder="1" applyAlignment="1">
      <alignment horizontal="center" vertical="center"/>
    </xf>
    <xf numFmtId="0" fontId="16" fillId="8" borderId="27" xfId="0" applyFont="1" applyFill="1" applyBorder="1" applyAlignment="1">
      <alignment horizontal="center" vertical="center"/>
    </xf>
    <xf numFmtId="0" fontId="17" fillId="0" borderId="29" xfId="0" applyFont="1" applyBorder="1" applyAlignment="1">
      <alignment horizontal="center"/>
    </xf>
    <xf numFmtId="0" fontId="17" fillId="0" borderId="27" xfId="0" applyFont="1" applyBorder="1" applyAlignment="1">
      <alignment horizontal="center"/>
    </xf>
    <xf numFmtId="0" fontId="17" fillId="0" borderId="28" xfId="0" applyFont="1" applyBorder="1" applyAlignment="1">
      <alignment horizontal="center"/>
    </xf>
    <xf numFmtId="0" fontId="16" fillId="8" borderId="26" xfId="0" applyFont="1" applyFill="1" applyBorder="1" applyAlignment="1">
      <alignment horizontal="center"/>
    </xf>
    <xf numFmtId="0" fontId="16" fillId="8" borderId="27" xfId="0" applyFont="1" applyFill="1" applyBorder="1" applyAlignment="1">
      <alignment horizontal="center"/>
    </xf>
    <xf numFmtId="0" fontId="8" fillId="4" borderId="10"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8" fillId="4" borderId="10" xfId="0" applyFont="1" applyFill="1" applyBorder="1" applyAlignment="1">
      <alignment vertical="center"/>
    </xf>
    <xf numFmtId="0" fontId="8" fillId="4" borderId="12" xfId="0" applyFont="1" applyFill="1" applyBorder="1" applyAlignment="1">
      <alignment vertical="center"/>
    </xf>
    <xf numFmtId="0" fontId="8" fillId="4" borderId="11" xfId="0" applyFont="1" applyFill="1" applyBorder="1" applyAlignment="1">
      <alignment vertical="center"/>
    </xf>
    <xf numFmtId="0" fontId="8" fillId="4" borderId="10" xfId="0" applyFont="1" applyFill="1" applyBorder="1" applyAlignment="1">
      <alignment vertical="center" wrapText="1"/>
    </xf>
    <xf numFmtId="0" fontId="8" fillId="4" borderId="11" xfId="0" applyFont="1" applyFill="1" applyBorder="1" applyAlignment="1">
      <alignment vertical="center" wrapText="1"/>
    </xf>
    <xf numFmtId="0" fontId="0" fillId="5" borderId="10" xfId="0" applyFill="1" applyBorder="1" applyAlignment="1" applyProtection="1">
      <alignment horizontal="left" vertical="center"/>
      <protection locked="0"/>
    </xf>
    <xf numFmtId="0" fontId="0" fillId="5" borderId="11" xfId="0" applyFill="1" applyBorder="1" applyAlignment="1" applyProtection="1">
      <alignment horizontal="left" vertical="center"/>
      <protection locked="0"/>
    </xf>
    <xf numFmtId="0" fontId="8" fillId="4" borderId="10" xfId="0" applyFont="1" applyFill="1" applyBorder="1" applyAlignment="1">
      <alignment horizontal="center"/>
    </xf>
    <xf numFmtId="0" fontId="0" fillId="4" borderId="12" xfId="0" applyFill="1" applyBorder="1" applyAlignment="1">
      <alignment horizontal="center"/>
    </xf>
    <xf numFmtId="0" fontId="0" fillId="4" borderId="11" xfId="0" applyFill="1" applyBorder="1" applyAlignment="1">
      <alignment horizontal="center"/>
    </xf>
    <xf numFmtId="0" fontId="6" fillId="2" borderId="0" xfId="0" applyFont="1" applyFill="1" applyAlignment="1">
      <alignment horizontal="center" vertical="center" wrapText="1"/>
    </xf>
    <xf numFmtId="0" fontId="2" fillId="2" borderId="7" xfId="0" applyFont="1" applyFill="1" applyBorder="1" applyAlignment="1">
      <alignment horizontal="center"/>
    </xf>
    <xf numFmtId="0" fontId="8" fillId="5" borderId="9" xfId="0" applyFont="1" applyFill="1" applyBorder="1" applyAlignment="1" applyProtection="1">
      <alignment horizontal="center" textRotation="90"/>
      <protection locked="0"/>
    </xf>
    <xf numFmtId="0" fontId="0" fillId="5" borderId="9" xfId="0" applyFill="1" applyBorder="1" applyAlignment="1">
      <alignment horizontal="center" vertical="center" textRotation="90" wrapText="1"/>
    </xf>
    <xf numFmtId="0" fontId="0" fillId="6" borderId="9" xfId="0" applyFill="1" applyBorder="1" applyAlignment="1" applyProtection="1">
      <alignment horizontal="center" vertical="center"/>
      <protection locked="0"/>
    </xf>
    <xf numFmtId="0" fontId="6" fillId="2" borderId="5" xfId="0" applyFont="1" applyFill="1" applyBorder="1" applyAlignment="1">
      <alignment horizontal="center" vertical="center" wrapText="1"/>
    </xf>
    <xf numFmtId="0" fontId="9" fillId="2" borderId="7" xfId="0" applyFont="1" applyFill="1" applyBorder="1" applyAlignment="1">
      <alignment horizontal="center"/>
    </xf>
    <xf numFmtId="0" fontId="9" fillId="2" borderId="0" xfId="0" applyFont="1" applyFill="1" applyAlignment="1">
      <alignment horizontal="center"/>
    </xf>
    <xf numFmtId="0" fontId="2" fillId="2" borderId="0" xfId="0" applyFont="1" applyFill="1" applyAlignment="1">
      <alignment horizontal="center"/>
    </xf>
    <xf numFmtId="0" fontId="8" fillId="5" borderId="9" xfId="0" applyFont="1" applyFill="1" applyBorder="1" applyAlignment="1" applyProtection="1">
      <alignment horizontal="center" vertical="top" textRotation="90"/>
      <protection locked="0"/>
    </xf>
    <xf numFmtId="0" fontId="0" fillId="6" borderId="10" xfId="0" applyFill="1" applyBorder="1" applyAlignment="1" applyProtection="1">
      <alignment horizontal="center"/>
      <protection locked="0"/>
    </xf>
    <xf numFmtId="0" fontId="0" fillId="6" borderId="12" xfId="0" applyFill="1" applyBorder="1" applyAlignment="1" applyProtection="1">
      <alignment horizontal="center"/>
      <protection locked="0"/>
    </xf>
    <xf numFmtId="0" fontId="0" fillId="6" borderId="11" xfId="0" applyFill="1" applyBorder="1" applyAlignment="1" applyProtection="1">
      <alignment horizontal="center"/>
      <protection locked="0"/>
    </xf>
    <xf numFmtId="0" fontId="10" fillId="2" borderId="7" xfId="0" applyFont="1" applyFill="1" applyBorder="1" applyAlignment="1">
      <alignment horizontal="center" vertical="center"/>
    </xf>
    <xf numFmtId="0" fontId="6" fillId="2" borderId="0" xfId="0" applyFont="1" applyFill="1" applyAlignment="1">
      <alignment horizontal="center" vertical="center"/>
    </xf>
    <xf numFmtId="0" fontId="0" fillId="5" borderId="9" xfId="0" applyFill="1" applyBorder="1" applyAlignment="1">
      <alignment horizontal="center"/>
    </xf>
    <xf numFmtId="0" fontId="0" fillId="5" borderId="12" xfId="0" applyFill="1" applyBorder="1" applyAlignment="1">
      <alignment horizontal="center"/>
    </xf>
    <xf numFmtId="0" fontId="0" fillId="5" borderId="11" xfId="0" applyFill="1" applyBorder="1" applyAlignment="1">
      <alignment horizontal="center"/>
    </xf>
    <xf numFmtId="0" fontId="0" fillId="5" borderId="10" xfId="0" applyFill="1" applyBorder="1" applyAlignment="1">
      <alignment horizontal="center"/>
    </xf>
    <xf numFmtId="14" fontId="0" fillId="5" borderId="10" xfId="0" applyNumberFormat="1" applyFill="1" applyBorder="1" applyAlignment="1">
      <alignment horizontal="center"/>
    </xf>
    <xf numFmtId="0" fontId="23" fillId="11" borderId="9" xfId="0" applyFont="1" applyFill="1" applyBorder="1" applyAlignment="1">
      <alignment horizontal="center"/>
    </xf>
    <xf numFmtId="0" fontId="8" fillId="5" borderId="13" xfId="0" applyFont="1" applyFill="1" applyBorder="1" applyAlignment="1" applyProtection="1">
      <alignment horizontal="center" textRotation="90"/>
      <protection locked="0"/>
    </xf>
    <xf numFmtId="0" fontId="8" fillId="5" borderId="14" xfId="0" applyFont="1" applyFill="1" applyBorder="1" applyAlignment="1" applyProtection="1">
      <alignment horizontal="center" textRotation="90"/>
      <protection locked="0"/>
    </xf>
    <xf numFmtId="0" fontId="8" fillId="5" borderId="15" xfId="0" applyFont="1" applyFill="1" applyBorder="1" applyAlignment="1" applyProtection="1">
      <alignment horizontal="center" textRotation="90"/>
      <protection locked="0"/>
    </xf>
    <xf numFmtId="0" fontId="0" fillId="5" borderId="10" xfId="0" applyFill="1" applyBorder="1" applyAlignment="1" applyProtection="1">
      <protection locked="0"/>
    </xf>
    <xf numFmtId="0" fontId="0" fillId="5" borderId="12" xfId="0" applyFill="1" applyBorder="1" applyAlignment="1" applyProtection="1">
      <protection locked="0"/>
    </xf>
    <xf numFmtId="0" fontId="0" fillId="5" borderId="11" xfId="0" applyFill="1" applyBorder="1" applyAlignment="1" applyProtection="1">
      <protection locked="0"/>
    </xf>
    <xf numFmtId="0" fontId="0" fillId="5" borderId="9" xfId="0" applyFill="1" applyBorder="1" applyAlignment="1"/>
  </cellXfs>
  <cellStyles count="2">
    <cellStyle name="Normal" xfId="0" builtinId="0"/>
    <cellStyle name="Percent" xfId="1" builtinId="5"/>
  </cellStyles>
  <dxfs count="146">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92D050"/>
        </patternFill>
      </fill>
    </dxf>
    <dxf>
      <fill>
        <patternFill>
          <bgColor rgb="FFFF5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
      <fill>
        <patternFill>
          <bgColor rgb="FFFF5050"/>
        </patternFill>
      </fill>
    </dxf>
    <dxf>
      <fill>
        <patternFill>
          <bgColor rgb="FF92D050"/>
        </patternFill>
      </fill>
    </dxf>
  </dxfs>
  <tableStyles count="0" defaultTableStyle="TableStyleMedium2" defaultPivotStyle="PivotStyleLight16"/>
  <colors>
    <mruColors>
      <color rgb="FF177F99"/>
      <color rgb="FFFCB326"/>
      <color rgb="FFF99B27"/>
      <color rgb="FFFF5050"/>
      <color rgb="FFFF6600"/>
      <color rgb="FFFF3300"/>
      <color rgb="FFFAA2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06/relationships/rdRichValue" Target="richData/rdrichvalue.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33"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microsoft.com/office/2017/06/relationships/rdRichValueTypes" Target="richData/rdRichValueTyp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microsoft.com/office/2017/06/relationships/rdRichValueStructure" Target="richData/rdrichvaluestructure.xml"/><Relationship Id="rId30" Type="http://schemas.openxmlformats.org/officeDocument/2006/relationships/customXml" Target="../customXml/item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8" Type="http://schemas.openxmlformats.org/officeDocument/2006/relationships/hyperlink" Target="#'C6 Peer Conversations'!A1"/><Relationship Id="rId13" Type="http://schemas.openxmlformats.org/officeDocument/2006/relationships/hyperlink" Target="#'C2 Teacher practice'!A1"/><Relationship Id="rId3" Type="http://schemas.openxmlformats.org/officeDocument/2006/relationships/hyperlink" Target="#'Staff list'!A1"/><Relationship Id="rId7" Type="http://schemas.openxmlformats.org/officeDocument/2006/relationships/hyperlink" Target="#'C5 Professional Conversations'!A1"/><Relationship Id="rId12" Type="http://schemas.openxmlformats.org/officeDocument/2006/relationships/hyperlink" Target="#'C8 Parent visits'!A1"/><Relationship Id="rId17" Type="http://schemas.openxmlformats.org/officeDocument/2006/relationships/hyperlink" Target="#'C4 Community Actions'!A1"/><Relationship Id="rId2" Type="http://schemas.openxmlformats.org/officeDocument/2006/relationships/hyperlink" Target="#'C1 Training register'!A1"/><Relationship Id="rId16" Type="http://schemas.openxmlformats.org/officeDocument/2006/relationships/hyperlink" Target="#'C1 Training Completions'!A1"/><Relationship Id="rId1" Type="http://schemas.openxmlformats.org/officeDocument/2006/relationships/hyperlink" Target="#'C3 Placement'!A1"/><Relationship Id="rId6" Type="http://schemas.openxmlformats.org/officeDocument/2006/relationships/hyperlink" Target="#'C5 GGSA service levels'!A1"/><Relationship Id="rId11" Type="http://schemas.openxmlformats.org/officeDocument/2006/relationships/hyperlink" Target="#'C7 Leading Partnership'!A1"/><Relationship Id="rId5" Type="http://schemas.openxmlformats.org/officeDocument/2006/relationships/hyperlink" Target="#'C3 Weekly Data Review meetings'!A1"/><Relationship Id="rId15" Type="http://schemas.openxmlformats.org/officeDocument/2006/relationships/hyperlink" Target="#'C1 Topic in-services'!A1"/><Relationship Id="rId10" Type="http://schemas.openxmlformats.org/officeDocument/2006/relationships/hyperlink" Target="#'C6 Leader Conversations'!A1"/><Relationship Id="rId4" Type="http://schemas.openxmlformats.org/officeDocument/2006/relationships/hyperlink" Target="#'C3 Leadership Tasks'!A1"/><Relationship Id="rId9" Type="http://schemas.openxmlformats.org/officeDocument/2006/relationships/hyperlink" Target="#'C4 Lead Instructional Actions'!A1"/><Relationship Id="rId14" Type="http://schemas.openxmlformats.org/officeDocument/2006/relationships/hyperlink" Target="#'C2 Coaching &amp; Observations'!A1"/></Relationships>
</file>

<file path=xl/drawings/_rels/drawing2.xml.rels><?xml version="1.0" encoding="UTF-8" standalone="yes"?>
<Relationships xmlns="http://schemas.openxmlformats.org/package/2006/relationships"><Relationship Id="rId1" Type="http://schemas.openxmlformats.org/officeDocument/2006/relationships/hyperlink" Target="#Menu!A1"/></Relationships>
</file>

<file path=xl/drawings/_rels/drawing3.xml.rels><?xml version="1.0" encoding="UTF-8" standalone="yes"?>
<Relationships xmlns="http://schemas.openxmlformats.org/package/2006/relationships"><Relationship Id="rId1" Type="http://schemas.openxmlformats.org/officeDocument/2006/relationships/hyperlink" Target="#Menu!A1"/></Relationships>
</file>

<file path=xl/drawings/_rels/drawing4.xml.rels><?xml version="1.0" encoding="UTF-8" standalone="yes"?>
<Relationships xmlns="http://schemas.openxmlformats.org/package/2006/relationships"><Relationship Id="rId1" Type="http://schemas.openxmlformats.org/officeDocument/2006/relationships/hyperlink" Target="#Menu!A1"/></Relationships>
</file>

<file path=xl/drawings/_rels/drawing5.xml.rels><?xml version="1.0" encoding="UTF-8" standalone="yes"?>
<Relationships xmlns="http://schemas.openxmlformats.org/package/2006/relationships"><Relationship Id="rId1" Type="http://schemas.openxmlformats.org/officeDocument/2006/relationships/hyperlink" Target="#Menu!A1"/></Relationships>
</file>

<file path=xl/drawings/_rels/drawing6.xml.rels><?xml version="1.0" encoding="UTF-8" standalone="yes"?>
<Relationships xmlns="http://schemas.openxmlformats.org/package/2006/relationships"><Relationship Id="rId1" Type="http://schemas.openxmlformats.org/officeDocument/2006/relationships/hyperlink" Target="#Menu!A1"/></Relationships>
</file>

<file path=xl/drawings/_rels/drawing7.xml.rels><?xml version="1.0" encoding="UTF-8" standalone="yes"?>
<Relationships xmlns="http://schemas.openxmlformats.org/package/2006/relationships"><Relationship Id="rId1" Type="http://schemas.openxmlformats.org/officeDocument/2006/relationships/hyperlink" Target="#Menu!A1"/></Relationships>
</file>

<file path=xl/drawings/_rels/drawing8.xml.rels><?xml version="1.0" encoding="UTF-8" standalone="yes"?>
<Relationships xmlns="http://schemas.openxmlformats.org/package/2006/relationships"><Relationship Id="rId1" Type="http://schemas.openxmlformats.org/officeDocument/2006/relationships/hyperlink" Target="#Menu!A1"/></Relationships>
</file>

<file path=xl/drawings/_rels/drawing9.xml.rels><?xml version="1.0" encoding="UTF-8" standalone="yes"?>
<Relationships xmlns="http://schemas.openxmlformats.org/package/2006/relationships"><Relationship Id="rId1" Type="http://schemas.openxmlformats.org/officeDocument/2006/relationships/hyperlink" Target="#Menu!A1"/></Relationships>
</file>

<file path=xl/drawings/_rels/drawing10.xml.rels><?xml version="1.0" encoding="UTF-8" standalone="yes"?>
<Relationships xmlns="http://schemas.openxmlformats.org/package/2006/relationships"><Relationship Id="rId1" Type="http://schemas.openxmlformats.org/officeDocument/2006/relationships/hyperlink" Target="#Menu!A1"/></Relationships>
</file>

<file path=xl/drawings/_rels/drawing11.xml.rels><?xml version="1.0" encoding="UTF-8" standalone="yes"?>
<Relationships xmlns="http://schemas.openxmlformats.org/package/2006/relationships"><Relationship Id="rId1" Type="http://schemas.openxmlformats.org/officeDocument/2006/relationships/hyperlink" Target="#Menu!A1"/></Relationships>
</file>

<file path=xl/drawings/_rels/drawing12.xml.rels><?xml version="1.0" encoding="UTF-8" standalone="yes"?>
<Relationships xmlns="http://schemas.openxmlformats.org/package/2006/relationships"><Relationship Id="rId1" Type="http://schemas.openxmlformats.org/officeDocument/2006/relationships/hyperlink" Target="#Menu!A1"/></Relationships>
</file>

<file path=xl/drawings/_rels/drawing13.xml.rels><?xml version="1.0" encoding="UTF-8" standalone="yes"?>
<Relationships xmlns="http://schemas.openxmlformats.org/package/2006/relationships"><Relationship Id="rId1" Type="http://schemas.openxmlformats.org/officeDocument/2006/relationships/hyperlink" Target="#Menu!A1"/></Relationships>
</file>

<file path=xl/drawings/_rels/drawing14.xml.rels><?xml version="1.0" encoding="UTF-8" standalone="yes"?>
<Relationships xmlns="http://schemas.openxmlformats.org/package/2006/relationships"><Relationship Id="rId1" Type="http://schemas.openxmlformats.org/officeDocument/2006/relationships/hyperlink" Target="#Menu!A1"/></Relationships>
</file>

<file path=xl/drawings/_rels/drawing15.xml.rels><?xml version="1.0" encoding="UTF-8" standalone="yes"?>
<Relationships xmlns="http://schemas.openxmlformats.org/package/2006/relationships"><Relationship Id="rId1" Type="http://schemas.openxmlformats.org/officeDocument/2006/relationships/hyperlink" Target="#Menu!A1"/></Relationships>
</file>

<file path=xl/drawings/_rels/drawing16.xml.rels><?xml version="1.0" encoding="UTF-8" standalone="yes"?>
<Relationships xmlns="http://schemas.openxmlformats.org/package/2006/relationships"><Relationship Id="rId1" Type="http://schemas.openxmlformats.org/officeDocument/2006/relationships/hyperlink" Target="#Menu!A1"/></Relationships>
</file>

<file path=xl/drawings/_rels/drawing17.xml.rels><?xml version="1.0" encoding="UTF-8" standalone="yes"?>
<Relationships xmlns="http://schemas.openxmlformats.org/package/2006/relationships"><Relationship Id="rId1" Type="http://schemas.openxmlformats.org/officeDocument/2006/relationships/hyperlink" Target="#Menu!A1"/></Relationships>
</file>

<file path=xl/drawings/_rels/drawing18.xml.rels><?xml version="1.0" encoding="UTF-8" standalone="yes"?>
<Relationships xmlns="http://schemas.openxmlformats.org/package/2006/relationships"><Relationship Id="rId1" Type="http://schemas.openxmlformats.org/officeDocument/2006/relationships/hyperlink" Target="#Menu!A1"/></Relationships>
</file>

<file path=xl/drawings/drawing1.xml><?xml version="1.0" encoding="utf-8"?>
<xdr:wsDr xmlns:xdr="http://schemas.openxmlformats.org/drawingml/2006/spreadsheetDrawing" xmlns:a="http://schemas.openxmlformats.org/drawingml/2006/main">
  <xdr:twoCellAnchor editAs="oneCell">
    <xdr:from>
      <xdr:col>12</xdr:col>
      <xdr:colOff>358140</xdr:colOff>
      <xdr:row>13</xdr:row>
      <xdr:rowOff>146685</xdr:rowOff>
    </xdr:from>
    <xdr:to>
      <xdr:col>16</xdr:col>
      <xdr:colOff>235020</xdr:colOff>
      <xdr:row>15</xdr:row>
      <xdr:rowOff>89685</xdr:rowOff>
    </xdr:to>
    <xdr:sp macro="" textlink="">
      <xdr:nvSpPr>
        <xdr:cNvPr id="121" name="Rounded Rectangle 120">
          <a:hlinkClick xmlns:r="http://schemas.openxmlformats.org/officeDocument/2006/relationships" r:id="rId1"/>
          <a:extLst>
            <a:ext uri="{FF2B5EF4-FFF2-40B4-BE49-F238E27FC236}">
              <a16:creationId xmlns:a16="http://schemas.microsoft.com/office/drawing/2014/main" id="{00000000-0008-0000-0100-000079000000}"/>
            </a:ext>
          </a:extLst>
        </xdr:cNvPr>
        <xdr:cNvSpPr/>
      </xdr:nvSpPr>
      <xdr:spPr>
        <a:xfrm>
          <a:off x="7292340" y="2089785"/>
          <a:ext cx="1980000" cy="31638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Placement</a:t>
          </a:r>
        </a:p>
      </xdr:txBody>
    </xdr:sp>
    <xdr:clientData/>
  </xdr:twoCellAnchor>
  <xdr:twoCellAnchor editAs="oneCell">
    <xdr:from>
      <xdr:col>8</xdr:col>
      <xdr:colOff>419100</xdr:colOff>
      <xdr:row>5</xdr:row>
      <xdr:rowOff>131445</xdr:rowOff>
    </xdr:from>
    <xdr:to>
      <xdr:col>12</xdr:col>
      <xdr:colOff>67380</xdr:colOff>
      <xdr:row>7</xdr:row>
      <xdr:rowOff>74445</xdr:rowOff>
    </xdr:to>
    <xdr:sp macro="" textlink="">
      <xdr:nvSpPr>
        <xdr:cNvPr id="125" name="Rounded Rectangle 124">
          <a:hlinkClick xmlns:r="http://schemas.openxmlformats.org/officeDocument/2006/relationships" r:id="rId2"/>
          <a:extLst>
            <a:ext uri="{FF2B5EF4-FFF2-40B4-BE49-F238E27FC236}">
              <a16:creationId xmlns:a16="http://schemas.microsoft.com/office/drawing/2014/main" id="{00000000-0008-0000-0100-00007D000000}"/>
            </a:ext>
          </a:extLst>
        </xdr:cNvPr>
        <xdr:cNvSpPr/>
      </xdr:nvSpPr>
      <xdr:spPr>
        <a:xfrm>
          <a:off x="5021580" y="80962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Training register</a:t>
          </a:r>
        </a:p>
      </xdr:txBody>
    </xdr:sp>
    <xdr:clientData/>
  </xdr:twoCellAnchor>
  <xdr:twoCellAnchor editAs="oneCell">
    <xdr:from>
      <xdr:col>5</xdr:col>
      <xdr:colOff>0</xdr:colOff>
      <xdr:row>5</xdr:row>
      <xdr:rowOff>123825</xdr:rowOff>
    </xdr:from>
    <xdr:to>
      <xdr:col>8</xdr:col>
      <xdr:colOff>151200</xdr:colOff>
      <xdr:row>7</xdr:row>
      <xdr:rowOff>66825</xdr:rowOff>
    </xdr:to>
    <xdr:sp macro="" textlink="">
      <xdr:nvSpPr>
        <xdr:cNvPr id="126" name="Rounded Rectangle 125">
          <a:hlinkClick xmlns:r="http://schemas.openxmlformats.org/officeDocument/2006/relationships" r:id="rId3"/>
          <a:extLst>
            <a:ext uri="{FF2B5EF4-FFF2-40B4-BE49-F238E27FC236}">
              <a16:creationId xmlns:a16="http://schemas.microsoft.com/office/drawing/2014/main" id="{00000000-0008-0000-0100-00007E000000}"/>
            </a:ext>
          </a:extLst>
        </xdr:cNvPr>
        <xdr:cNvSpPr/>
      </xdr:nvSpPr>
      <xdr:spPr>
        <a:xfrm>
          <a:off x="2562225" y="78105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Staff list</a:t>
          </a:r>
        </a:p>
      </xdr:txBody>
    </xdr:sp>
    <xdr:clientData/>
  </xdr:twoCellAnchor>
  <xdr:twoCellAnchor editAs="oneCell">
    <xdr:from>
      <xdr:col>8</xdr:col>
      <xdr:colOff>434340</xdr:colOff>
      <xdr:row>13</xdr:row>
      <xdr:rowOff>137160</xdr:rowOff>
    </xdr:from>
    <xdr:to>
      <xdr:col>12</xdr:col>
      <xdr:colOff>82620</xdr:colOff>
      <xdr:row>15</xdr:row>
      <xdr:rowOff>87780</xdr:rowOff>
    </xdr:to>
    <xdr:sp macro="" textlink="">
      <xdr:nvSpPr>
        <xdr:cNvPr id="129" name="Rounded Rectangle 128">
          <a:hlinkClick xmlns:r="http://schemas.openxmlformats.org/officeDocument/2006/relationships" r:id="rId4"/>
          <a:extLst>
            <a:ext uri="{FF2B5EF4-FFF2-40B4-BE49-F238E27FC236}">
              <a16:creationId xmlns:a16="http://schemas.microsoft.com/office/drawing/2014/main" id="{00000000-0008-0000-0100-000081000000}"/>
            </a:ext>
          </a:extLst>
        </xdr:cNvPr>
        <xdr:cNvSpPr/>
      </xdr:nvSpPr>
      <xdr:spPr>
        <a:xfrm>
          <a:off x="5036820" y="206502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baseline="0">
              <a:solidFill>
                <a:schemeClr val="tx1"/>
              </a:solidFill>
            </a:rPr>
            <a:t>Leadership tasks</a:t>
          </a:r>
          <a:endParaRPr lang="en-AU" sz="1100" b="1">
            <a:solidFill>
              <a:schemeClr val="tx1"/>
            </a:solidFill>
          </a:endParaRPr>
        </a:p>
      </xdr:txBody>
    </xdr:sp>
    <xdr:clientData/>
  </xdr:twoCellAnchor>
  <xdr:twoCellAnchor editAs="oneCell">
    <xdr:from>
      <xdr:col>5</xdr:col>
      <xdr:colOff>0</xdr:colOff>
      <xdr:row>13</xdr:row>
      <xdr:rowOff>123825</xdr:rowOff>
    </xdr:from>
    <xdr:to>
      <xdr:col>8</xdr:col>
      <xdr:colOff>151200</xdr:colOff>
      <xdr:row>15</xdr:row>
      <xdr:rowOff>66825</xdr:rowOff>
    </xdr:to>
    <xdr:sp macro="" textlink="">
      <xdr:nvSpPr>
        <xdr:cNvPr id="130" name="Rounded Rectangle 129">
          <a:hlinkClick xmlns:r="http://schemas.openxmlformats.org/officeDocument/2006/relationships" r:id="rId5"/>
          <a:extLst>
            <a:ext uri="{FF2B5EF4-FFF2-40B4-BE49-F238E27FC236}">
              <a16:creationId xmlns:a16="http://schemas.microsoft.com/office/drawing/2014/main" id="{00000000-0008-0000-0100-000082000000}"/>
            </a:ext>
          </a:extLst>
        </xdr:cNvPr>
        <xdr:cNvSpPr/>
      </xdr:nvSpPr>
      <xdr:spPr>
        <a:xfrm>
          <a:off x="2105025" y="277177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Weekly</a:t>
          </a:r>
          <a:r>
            <a:rPr lang="en-AU" sz="1100" b="1" baseline="0">
              <a:solidFill>
                <a:schemeClr val="tx1"/>
              </a:solidFill>
            </a:rPr>
            <a:t> data review meetings</a:t>
          </a:r>
          <a:endParaRPr lang="en-AU" sz="1100" b="1">
            <a:solidFill>
              <a:schemeClr val="tx1"/>
            </a:solidFill>
          </a:endParaRPr>
        </a:p>
      </xdr:txBody>
    </xdr:sp>
    <xdr:clientData/>
  </xdr:twoCellAnchor>
  <xdr:twoCellAnchor editAs="oneCell">
    <xdr:from>
      <xdr:col>8</xdr:col>
      <xdr:colOff>441960</xdr:colOff>
      <xdr:row>21</xdr:row>
      <xdr:rowOff>121920</xdr:rowOff>
    </xdr:from>
    <xdr:to>
      <xdr:col>12</xdr:col>
      <xdr:colOff>90240</xdr:colOff>
      <xdr:row>23</xdr:row>
      <xdr:rowOff>72540</xdr:rowOff>
    </xdr:to>
    <xdr:sp macro="" textlink="">
      <xdr:nvSpPr>
        <xdr:cNvPr id="131" name="Rounded Rectangle 130">
          <a:hlinkClick xmlns:r="http://schemas.openxmlformats.org/officeDocument/2006/relationships" r:id="rId6"/>
          <a:extLst>
            <a:ext uri="{FF2B5EF4-FFF2-40B4-BE49-F238E27FC236}">
              <a16:creationId xmlns:a16="http://schemas.microsoft.com/office/drawing/2014/main" id="{00000000-0008-0000-0100-000083000000}"/>
            </a:ext>
          </a:extLst>
        </xdr:cNvPr>
        <xdr:cNvSpPr/>
      </xdr:nvSpPr>
      <xdr:spPr>
        <a:xfrm>
          <a:off x="5044440" y="330708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GGSA service levels</a:t>
          </a:r>
        </a:p>
      </xdr:txBody>
    </xdr:sp>
    <xdr:clientData/>
  </xdr:twoCellAnchor>
  <xdr:twoCellAnchor editAs="oneCell">
    <xdr:from>
      <xdr:col>5</xdr:col>
      <xdr:colOff>0</xdr:colOff>
      <xdr:row>21</xdr:row>
      <xdr:rowOff>123825</xdr:rowOff>
    </xdr:from>
    <xdr:to>
      <xdr:col>8</xdr:col>
      <xdr:colOff>151200</xdr:colOff>
      <xdr:row>23</xdr:row>
      <xdr:rowOff>66825</xdr:rowOff>
    </xdr:to>
    <xdr:sp macro="" textlink="">
      <xdr:nvSpPr>
        <xdr:cNvPr id="132" name="Rounded Rectangle 131">
          <a:hlinkClick xmlns:r="http://schemas.openxmlformats.org/officeDocument/2006/relationships" r:id="rId7"/>
          <a:extLst>
            <a:ext uri="{FF2B5EF4-FFF2-40B4-BE49-F238E27FC236}">
              <a16:creationId xmlns:a16="http://schemas.microsoft.com/office/drawing/2014/main" id="{00000000-0008-0000-0100-000084000000}"/>
            </a:ext>
          </a:extLst>
        </xdr:cNvPr>
        <xdr:cNvSpPr/>
      </xdr:nvSpPr>
      <xdr:spPr>
        <a:xfrm>
          <a:off x="2105025" y="441007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Professional</a:t>
          </a:r>
          <a:r>
            <a:rPr lang="en-AU" sz="1100" b="1" baseline="0">
              <a:solidFill>
                <a:schemeClr val="tx1"/>
              </a:solidFill>
            </a:rPr>
            <a:t> Conversations</a:t>
          </a:r>
          <a:endParaRPr lang="en-AU" sz="1100" b="1">
            <a:solidFill>
              <a:schemeClr val="tx1"/>
            </a:solidFill>
          </a:endParaRPr>
        </a:p>
      </xdr:txBody>
    </xdr:sp>
    <xdr:clientData/>
  </xdr:twoCellAnchor>
  <xdr:twoCellAnchor editAs="oneCell">
    <xdr:from>
      <xdr:col>5</xdr:col>
      <xdr:colOff>0</xdr:colOff>
      <xdr:row>25</xdr:row>
      <xdr:rowOff>133350</xdr:rowOff>
    </xdr:from>
    <xdr:to>
      <xdr:col>8</xdr:col>
      <xdr:colOff>151200</xdr:colOff>
      <xdr:row>27</xdr:row>
      <xdr:rowOff>76350</xdr:rowOff>
    </xdr:to>
    <xdr:sp macro="" textlink="">
      <xdr:nvSpPr>
        <xdr:cNvPr id="133" name="Rounded Rectangle 132">
          <a:hlinkClick xmlns:r="http://schemas.openxmlformats.org/officeDocument/2006/relationships" r:id="rId8"/>
          <a:extLst>
            <a:ext uri="{FF2B5EF4-FFF2-40B4-BE49-F238E27FC236}">
              <a16:creationId xmlns:a16="http://schemas.microsoft.com/office/drawing/2014/main" id="{00000000-0008-0000-0100-000085000000}"/>
            </a:ext>
          </a:extLst>
        </xdr:cNvPr>
        <xdr:cNvSpPr/>
      </xdr:nvSpPr>
      <xdr:spPr>
        <a:xfrm>
          <a:off x="2200275" y="540067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Peer</a:t>
          </a:r>
          <a:r>
            <a:rPr lang="en-AU" sz="1100" b="1" baseline="0">
              <a:solidFill>
                <a:schemeClr val="tx1"/>
              </a:solidFill>
            </a:rPr>
            <a:t> Conversations</a:t>
          </a:r>
          <a:endParaRPr lang="en-AU" sz="1100" b="1">
            <a:solidFill>
              <a:schemeClr val="tx1"/>
            </a:solidFill>
          </a:endParaRPr>
        </a:p>
      </xdr:txBody>
    </xdr:sp>
    <xdr:clientData/>
  </xdr:twoCellAnchor>
  <xdr:twoCellAnchor editAs="oneCell">
    <xdr:from>
      <xdr:col>5</xdr:col>
      <xdr:colOff>0</xdr:colOff>
      <xdr:row>17</xdr:row>
      <xdr:rowOff>133350</xdr:rowOff>
    </xdr:from>
    <xdr:to>
      <xdr:col>8</xdr:col>
      <xdr:colOff>151200</xdr:colOff>
      <xdr:row>19</xdr:row>
      <xdr:rowOff>76350</xdr:rowOff>
    </xdr:to>
    <xdr:sp macro="" textlink="">
      <xdr:nvSpPr>
        <xdr:cNvPr id="19" name="Rounded Rectangle 18">
          <a:hlinkClick xmlns:r="http://schemas.openxmlformats.org/officeDocument/2006/relationships" r:id="rId9"/>
          <a:extLst>
            <a:ext uri="{FF2B5EF4-FFF2-40B4-BE49-F238E27FC236}">
              <a16:creationId xmlns:a16="http://schemas.microsoft.com/office/drawing/2014/main" id="{00000000-0008-0000-0100-000013000000}"/>
            </a:ext>
          </a:extLst>
        </xdr:cNvPr>
        <xdr:cNvSpPr/>
      </xdr:nvSpPr>
      <xdr:spPr>
        <a:xfrm>
          <a:off x="2200275" y="376237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Lead Instructional Actions</a:t>
          </a:r>
        </a:p>
      </xdr:txBody>
    </xdr:sp>
    <xdr:clientData/>
  </xdr:twoCellAnchor>
  <xdr:twoCellAnchor editAs="oneCell">
    <xdr:from>
      <xdr:col>8</xdr:col>
      <xdr:colOff>457200</xdr:colOff>
      <xdr:row>25</xdr:row>
      <xdr:rowOff>131445</xdr:rowOff>
    </xdr:from>
    <xdr:to>
      <xdr:col>12</xdr:col>
      <xdr:colOff>105480</xdr:colOff>
      <xdr:row>27</xdr:row>
      <xdr:rowOff>74445</xdr:rowOff>
    </xdr:to>
    <xdr:sp macro="" textlink="">
      <xdr:nvSpPr>
        <xdr:cNvPr id="20" name="Rounded Rectangle 19">
          <a:hlinkClick xmlns:r="http://schemas.openxmlformats.org/officeDocument/2006/relationships" r:id="rId10"/>
          <a:extLst>
            <a:ext uri="{FF2B5EF4-FFF2-40B4-BE49-F238E27FC236}">
              <a16:creationId xmlns:a16="http://schemas.microsoft.com/office/drawing/2014/main" id="{00000000-0008-0000-0100-000014000000}"/>
            </a:ext>
          </a:extLst>
        </xdr:cNvPr>
        <xdr:cNvSpPr/>
      </xdr:nvSpPr>
      <xdr:spPr>
        <a:xfrm>
          <a:off x="5059680" y="393382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Leader</a:t>
          </a:r>
          <a:r>
            <a:rPr lang="en-AU" sz="1100" b="1" baseline="0">
              <a:solidFill>
                <a:schemeClr val="tx1"/>
              </a:solidFill>
            </a:rPr>
            <a:t> Conversations</a:t>
          </a:r>
          <a:endParaRPr lang="en-AU" sz="1100" b="1">
            <a:solidFill>
              <a:schemeClr val="tx1"/>
            </a:solidFill>
          </a:endParaRPr>
        </a:p>
      </xdr:txBody>
    </xdr:sp>
    <xdr:clientData/>
  </xdr:twoCellAnchor>
  <xdr:twoCellAnchor editAs="oneCell">
    <xdr:from>
      <xdr:col>5</xdr:col>
      <xdr:colOff>0</xdr:colOff>
      <xdr:row>29</xdr:row>
      <xdr:rowOff>133350</xdr:rowOff>
    </xdr:from>
    <xdr:to>
      <xdr:col>8</xdr:col>
      <xdr:colOff>151200</xdr:colOff>
      <xdr:row>31</xdr:row>
      <xdr:rowOff>76350</xdr:rowOff>
    </xdr:to>
    <xdr:sp macro="" textlink="">
      <xdr:nvSpPr>
        <xdr:cNvPr id="21" name="Rounded Rectangle 20">
          <a:hlinkClick xmlns:r="http://schemas.openxmlformats.org/officeDocument/2006/relationships" r:id="rId11"/>
          <a:extLst>
            <a:ext uri="{FF2B5EF4-FFF2-40B4-BE49-F238E27FC236}">
              <a16:creationId xmlns:a16="http://schemas.microsoft.com/office/drawing/2014/main" id="{00000000-0008-0000-0100-000015000000}"/>
            </a:ext>
          </a:extLst>
        </xdr:cNvPr>
        <xdr:cNvSpPr/>
      </xdr:nvSpPr>
      <xdr:spPr>
        <a:xfrm>
          <a:off x="2200275" y="602932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Leading Partnership</a:t>
          </a:r>
        </a:p>
      </xdr:txBody>
    </xdr:sp>
    <xdr:clientData/>
  </xdr:twoCellAnchor>
  <xdr:twoCellAnchor editAs="oneCell">
    <xdr:from>
      <xdr:col>5</xdr:col>
      <xdr:colOff>0</xdr:colOff>
      <xdr:row>33</xdr:row>
      <xdr:rowOff>133350</xdr:rowOff>
    </xdr:from>
    <xdr:to>
      <xdr:col>8</xdr:col>
      <xdr:colOff>151200</xdr:colOff>
      <xdr:row>35</xdr:row>
      <xdr:rowOff>76350</xdr:rowOff>
    </xdr:to>
    <xdr:sp macro="" textlink="">
      <xdr:nvSpPr>
        <xdr:cNvPr id="22" name="Rounded Rectangle 21">
          <a:hlinkClick xmlns:r="http://schemas.openxmlformats.org/officeDocument/2006/relationships" r:id="rId12"/>
          <a:extLst>
            <a:ext uri="{FF2B5EF4-FFF2-40B4-BE49-F238E27FC236}">
              <a16:creationId xmlns:a16="http://schemas.microsoft.com/office/drawing/2014/main" id="{00000000-0008-0000-0100-000016000000}"/>
            </a:ext>
          </a:extLst>
        </xdr:cNvPr>
        <xdr:cNvSpPr/>
      </xdr:nvSpPr>
      <xdr:spPr>
        <a:xfrm>
          <a:off x="2200275" y="665797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Parent</a:t>
          </a:r>
          <a:r>
            <a:rPr lang="en-AU" sz="1100" b="1" baseline="0">
              <a:solidFill>
                <a:schemeClr val="tx1"/>
              </a:solidFill>
            </a:rPr>
            <a:t> visits</a:t>
          </a:r>
          <a:endParaRPr lang="en-AU" sz="1100" b="1">
            <a:solidFill>
              <a:schemeClr val="tx1"/>
            </a:solidFill>
          </a:endParaRPr>
        </a:p>
      </xdr:txBody>
    </xdr:sp>
    <xdr:clientData/>
  </xdr:twoCellAnchor>
  <xdr:twoCellAnchor editAs="oneCell">
    <xdr:from>
      <xdr:col>5</xdr:col>
      <xdr:colOff>0</xdr:colOff>
      <xdr:row>9</xdr:row>
      <xdr:rowOff>133350</xdr:rowOff>
    </xdr:from>
    <xdr:to>
      <xdr:col>8</xdr:col>
      <xdr:colOff>151200</xdr:colOff>
      <xdr:row>11</xdr:row>
      <xdr:rowOff>83970</xdr:rowOff>
    </xdr:to>
    <xdr:sp macro="" textlink="">
      <xdr:nvSpPr>
        <xdr:cNvPr id="23" name="Rounded Rectangle 22">
          <a:hlinkClick xmlns:r="http://schemas.openxmlformats.org/officeDocument/2006/relationships" r:id="rId13"/>
          <a:extLst>
            <a:ext uri="{FF2B5EF4-FFF2-40B4-BE49-F238E27FC236}">
              <a16:creationId xmlns:a16="http://schemas.microsoft.com/office/drawing/2014/main" id="{00000000-0008-0000-0100-000017000000}"/>
            </a:ext>
          </a:extLst>
        </xdr:cNvPr>
        <xdr:cNvSpPr/>
      </xdr:nvSpPr>
      <xdr:spPr>
        <a:xfrm>
          <a:off x="2705100" y="183832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Teacher practice</a:t>
          </a:r>
        </a:p>
      </xdr:txBody>
    </xdr:sp>
    <xdr:clientData/>
  </xdr:twoCellAnchor>
  <xdr:twoCellAnchor editAs="oneCell">
    <xdr:from>
      <xdr:col>8</xdr:col>
      <xdr:colOff>419100</xdr:colOff>
      <xdr:row>9</xdr:row>
      <xdr:rowOff>133350</xdr:rowOff>
    </xdr:from>
    <xdr:to>
      <xdr:col>12</xdr:col>
      <xdr:colOff>67380</xdr:colOff>
      <xdr:row>11</xdr:row>
      <xdr:rowOff>83970</xdr:rowOff>
    </xdr:to>
    <xdr:sp macro="" textlink="">
      <xdr:nvSpPr>
        <xdr:cNvPr id="24" name="Rounded Rectangle 23">
          <a:hlinkClick xmlns:r="http://schemas.openxmlformats.org/officeDocument/2006/relationships" r:id="rId14"/>
          <a:extLst>
            <a:ext uri="{FF2B5EF4-FFF2-40B4-BE49-F238E27FC236}">
              <a16:creationId xmlns:a16="http://schemas.microsoft.com/office/drawing/2014/main" id="{00000000-0008-0000-0100-000018000000}"/>
            </a:ext>
          </a:extLst>
        </xdr:cNvPr>
        <xdr:cNvSpPr/>
      </xdr:nvSpPr>
      <xdr:spPr>
        <a:xfrm>
          <a:off x="5021580" y="143637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Coaching &amp; Observations</a:t>
          </a:r>
        </a:p>
      </xdr:txBody>
    </xdr:sp>
    <xdr:clientData/>
  </xdr:twoCellAnchor>
  <xdr:twoCellAnchor editAs="oneCell">
    <xdr:from>
      <xdr:col>12</xdr:col>
      <xdr:colOff>320040</xdr:colOff>
      <xdr:row>5</xdr:row>
      <xdr:rowOff>140970</xdr:rowOff>
    </xdr:from>
    <xdr:to>
      <xdr:col>16</xdr:col>
      <xdr:colOff>196920</xdr:colOff>
      <xdr:row>7</xdr:row>
      <xdr:rowOff>83970</xdr:rowOff>
    </xdr:to>
    <xdr:sp macro="" textlink="">
      <xdr:nvSpPr>
        <xdr:cNvPr id="25" name="Rounded Rectangle 24">
          <a:hlinkClick xmlns:r="http://schemas.openxmlformats.org/officeDocument/2006/relationships" r:id="rId15"/>
          <a:extLst>
            <a:ext uri="{FF2B5EF4-FFF2-40B4-BE49-F238E27FC236}">
              <a16:creationId xmlns:a16="http://schemas.microsoft.com/office/drawing/2014/main" id="{00000000-0008-0000-0100-000019000000}"/>
            </a:ext>
          </a:extLst>
        </xdr:cNvPr>
        <xdr:cNvSpPr/>
      </xdr:nvSpPr>
      <xdr:spPr>
        <a:xfrm>
          <a:off x="7254240" y="83439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Topic in-services</a:t>
          </a:r>
        </a:p>
      </xdr:txBody>
    </xdr:sp>
    <xdr:clientData/>
  </xdr:twoCellAnchor>
  <xdr:twoCellAnchor editAs="oneCell">
    <xdr:from>
      <xdr:col>16</xdr:col>
      <xdr:colOff>396240</xdr:colOff>
      <xdr:row>5</xdr:row>
      <xdr:rowOff>146685</xdr:rowOff>
    </xdr:from>
    <xdr:to>
      <xdr:col>19</xdr:col>
      <xdr:colOff>547440</xdr:colOff>
      <xdr:row>7</xdr:row>
      <xdr:rowOff>89685</xdr:rowOff>
    </xdr:to>
    <xdr:sp macro="" textlink="">
      <xdr:nvSpPr>
        <xdr:cNvPr id="26" name="Rounded Rectangle 25">
          <a:hlinkClick xmlns:r="http://schemas.openxmlformats.org/officeDocument/2006/relationships" r:id="rId16"/>
          <a:extLst>
            <a:ext uri="{FF2B5EF4-FFF2-40B4-BE49-F238E27FC236}">
              <a16:creationId xmlns:a16="http://schemas.microsoft.com/office/drawing/2014/main" id="{00000000-0008-0000-0100-00001A000000}"/>
            </a:ext>
          </a:extLst>
        </xdr:cNvPr>
        <xdr:cNvSpPr/>
      </xdr:nvSpPr>
      <xdr:spPr>
        <a:xfrm>
          <a:off x="9433560" y="840105"/>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Training Completions</a:t>
          </a:r>
        </a:p>
      </xdr:txBody>
    </xdr:sp>
    <xdr:clientData/>
  </xdr:twoCellAnchor>
  <xdr:twoCellAnchor editAs="oneCell">
    <xdr:from>
      <xdr:col>8</xdr:col>
      <xdr:colOff>415290</xdr:colOff>
      <xdr:row>17</xdr:row>
      <xdr:rowOff>146685</xdr:rowOff>
    </xdr:from>
    <xdr:to>
      <xdr:col>12</xdr:col>
      <xdr:colOff>63570</xdr:colOff>
      <xdr:row>19</xdr:row>
      <xdr:rowOff>89685</xdr:rowOff>
    </xdr:to>
    <xdr:sp macro="" textlink="">
      <xdr:nvSpPr>
        <xdr:cNvPr id="18" name="Rounded Rectangle 17">
          <a:hlinkClick xmlns:r="http://schemas.openxmlformats.org/officeDocument/2006/relationships" r:id="rId17"/>
          <a:extLst>
            <a:ext uri="{FF2B5EF4-FFF2-40B4-BE49-F238E27FC236}">
              <a16:creationId xmlns:a16="http://schemas.microsoft.com/office/drawing/2014/main" id="{00000000-0008-0000-0100-000012000000}"/>
            </a:ext>
          </a:extLst>
        </xdr:cNvPr>
        <xdr:cNvSpPr/>
      </xdr:nvSpPr>
      <xdr:spPr>
        <a:xfrm>
          <a:off x="4949190" y="2747010"/>
          <a:ext cx="195333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Community Actions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636975</xdr:colOff>
      <xdr:row>3</xdr:row>
      <xdr:rowOff>57300</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200-000003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2</xdr:col>
      <xdr:colOff>779850</xdr:colOff>
      <xdr:row>2</xdr:row>
      <xdr:rowOff>324000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75000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twoCellAnchor editAs="oneCell">
    <xdr:from>
      <xdr:col>1</xdr:col>
      <xdr:colOff>142875</xdr:colOff>
      <xdr:row>9</xdr:row>
      <xdr:rowOff>0</xdr:rowOff>
    </xdr:from>
    <xdr:to>
      <xdr:col>6</xdr:col>
      <xdr:colOff>0</xdr:colOff>
      <xdr:row>18</xdr:row>
      <xdr:rowOff>2545</xdr:rowOff>
    </xdr:to>
    <xdr:sp macro="" textlink="">
      <xdr:nvSpPr>
        <xdr:cNvPr id="3" name="Round Same Side Corner Rectangle 2">
          <a:extLst>
            <a:ext uri="{FF2B5EF4-FFF2-40B4-BE49-F238E27FC236}">
              <a16:creationId xmlns:a16="http://schemas.microsoft.com/office/drawing/2014/main" id="{00000000-0008-0000-0400-000003000000}"/>
            </a:ext>
          </a:extLst>
        </xdr:cNvPr>
        <xdr:cNvSpPr>
          <a:spLocks/>
        </xdr:cNvSpPr>
      </xdr:nvSpPr>
      <xdr:spPr>
        <a:xfrm rot="-5400000">
          <a:off x="546415" y="13871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Good work ticket system</a:t>
          </a:r>
        </a:p>
      </xdr:txBody>
    </xdr:sp>
    <xdr:clientData/>
  </xdr:twoCellAnchor>
  <xdr:twoCellAnchor editAs="oneCell">
    <xdr:from>
      <xdr:col>1</xdr:col>
      <xdr:colOff>142875</xdr:colOff>
      <xdr:row>19</xdr:row>
      <xdr:rowOff>0</xdr:rowOff>
    </xdr:from>
    <xdr:to>
      <xdr:col>5</xdr:col>
      <xdr:colOff>380999</xdr:colOff>
      <xdr:row>25</xdr:row>
      <xdr:rowOff>1800</xdr:rowOff>
    </xdr:to>
    <xdr:sp macro="" textlink="">
      <xdr:nvSpPr>
        <xdr:cNvPr id="5" name="Round Same Side Corner Rectangle 4">
          <a:extLst>
            <a:ext uri="{FF2B5EF4-FFF2-40B4-BE49-F238E27FC236}">
              <a16:creationId xmlns:a16="http://schemas.microsoft.com/office/drawing/2014/main" id="{00000000-0008-0000-0400-000005000000}"/>
            </a:ext>
          </a:extLst>
        </xdr:cNvPr>
        <xdr:cNvSpPr>
          <a:spLocks/>
        </xdr:cNvSpPr>
      </xdr:nvSpPr>
      <xdr:spPr>
        <a:xfrm rot="-5400000">
          <a:off x="1213537" y="3006038"/>
          <a:ext cx="11448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Pacing</a:t>
          </a:r>
        </a:p>
      </xdr:txBody>
    </xdr:sp>
    <xdr:clientData/>
  </xdr:twoCellAnchor>
  <xdr:twoCellAnchor editAs="oneCell">
    <xdr:from>
      <xdr:col>1</xdr:col>
      <xdr:colOff>142875</xdr:colOff>
      <xdr:row>26</xdr:row>
      <xdr:rowOff>0</xdr:rowOff>
    </xdr:from>
    <xdr:to>
      <xdr:col>5</xdr:col>
      <xdr:colOff>380999</xdr:colOff>
      <xdr:row>32</xdr:row>
      <xdr:rowOff>181380</xdr:rowOff>
    </xdr:to>
    <xdr:sp macro="" textlink="">
      <xdr:nvSpPr>
        <xdr:cNvPr id="6" name="Round Same Side Corner Rectangle 5">
          <a:extLst>
            <a:ext uri="{FF2B5EF4-FFF2-40B4-BE49-F238E27FC236}">
              <a16:creationId xmlns:a16="http://schemas.microsoft.com/office/drawing/2014/main" id="{00000000-0008-0000-0400-000006000000}"/>
            </a:ext>
          </a:extLst>
        </xdr:cNvPr>
        <xdr:cNvSpPr>
          <a:spLocks/>
        </xdr:cNvSpPr>
      </xdr:nvSpPr>
      <xdr:spPr>
        <a:xfrm rot="-5400000">
          <a:off x="738937" y="42426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Student test summary</a:t>
          </a:r>
        </a:p>
      </xdr:txBody>
    </xdr:sp>
    <xdr:clientData/>
  </xdr:twoCellAnchor>
  <xdr:twoCellAnchor editAs="oneCell">
    <xdr:from>
      <xdr:col>1</xdr:col>
      <xdr:colOff>142875</xdr:colOff>
      <xdr:row>34</xdr:row>
      <xdr:rowOff>0</xdr:rowOff>
    </xdr:from>
    <xdr:to>
      <xdr:col>5</xdr:col>
      <xdr:colOff>380999</xdr:colOff>
      <xdr:row>40</xdr:row>
      <xdr:rowOff>181380</xdr:rowOff>
    </xdr:to>
    <xdr:sp macro="" textlink="">
      <xdr:nvSpPr>
        <xdr:cNvPr id="7" name="Round Same Side Corner Rectangle 6">
          <a:extLst>
            <a:ext uri="{FF2B5EF4-FFF2-40B4-BE49-F238E27FC236}">
              <a16:creationId xmlns:a16="http://schemas.microsoft.com/office/drawing/2014/main" id="{00000000-0008-0000-0400-000007000000}"/>
            </a:ext>
          </a:extLst>
        </xdr:cNvPr>
        <xdr:cNvSpPr>
          <a:spLocks/>
        </xdr:cNvSpPr>
      </xdr:nvSpPr>
      <xdr:spPr>
        <a:xfrm rot="-5400000">
          <a:off x="738937" y="567138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Teacher student game</a:t>
          </a:r>
        </a:p>
      </xdr:txBody>
    </xdr:sp>
    <xdr:clientData/>
  </xdr:twoCellAnchor>
  <xdr:twoCellAnchor editAs="oneCell">
    <xdr:from>
      <xdr:col>1</xdr:col>
      <xdr:colOff>142875</xdr:colOff>
      <xdr:row>42</xdr:row>
      <xdr:rowOff>0</xdr:rowOff>
    </xdr:from>
    <xdr:to>
      <xdr:col>5</xdr:col>
      <xdr:colOff>380999</xdr:colOff>
      <xdr:row>50</xdr:row>
      <xdr:rowOff>2400</xdr:rowOff>
    </xdr:to>
    <xdr:sp macro="" textlink="">
      <xdr:nvSpPr>
        <xdr:cNvPr id="10" name="Round Same Side Corner Rectangle 9">
          <a:extLst>
            <a:ext uri="{FF2B5EF4-FFF2-40B4-BE49-F238E27FC236}">
              <a16:creationId xmlns:a16="http://schemas.microsoft.com/office/drawing/2014/main" id="{00000000-0008-0000-0400-00000A000000}"/>
            </a:ext>
          </a:extLst>
        </xdr:cNvPr>
        <xdr:cNvSpPr>
          <a:spLocks/>
        </xdr:cNvSpPr>
      </xdr:nvSpPr>
      <xdr:spPr>
        <a:xfrm rot="-5400000">
          <a:off x="1022737" y="7578338"/>
          <a:ext cx="1526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Active monitoring</a:t>
          </a:r>
          <a:endParaRPr lang="en-AU" sz="1300" b="0">
            <a:solidFill>
              <a:sysClr val="windowText" lastClr="000000"/>
            </a:solidFill>
          </a:endParaRPr>
        </a:p>
      </xdr:txBody>
    </xdr:sp>
    <xdr:clientData/>
  </xdr:twoCellAnchor>
  <xdr:twoCellAnchor editAs="oneCell">
    <xdr:from>
      <xdr:col>1</xdr:col>
      <xdr:colOff>142875</xdr:colOff>
      <xdr:row>50</xdr:row>
      <xdr:rowOff>188175</xdr:rowOff>
    </xdr:from>
    <xdr:to>
      <xdr:col>6</xdr:col>
      <xdr:colOff>0</xdr:colOff>
      <xdr:row>61</xdr:row>
      <xdr:rowOff>180255</xdr:rowOff>
    </xdr:to>
    <xdr:sp macro="" textlink="">
      <xdr:nvSpPr>
        <xdr:cNvPr id="11" name="Round Same Side Corner Rectangle 10">
          <a:extLst>
            <a:ext uri="{FF2B5EF4-FFF2-40B4-BE49-F238E27FC236}">
              <a16:creationId xmlns:a16="http://schemas.microsoft.com/office/drawing/2014/main" id="{00000000-0008-0000-0400-00000B000000}"/>
            </a:ext>
          </a:extLst>
        </xdr:cNvPr>
        <xdr:cNvSpPr>
          <a:spLocks/>
        </xdr:cNvSpPr>
      </xdr:nvSpPr>
      <xdr:spPr>
        <a:xfrm rot="-5400000">
          <a:off x="738338" y="9574912"/>
          <a:ext cx="2095200"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Thermometer chart</a:t>
          </a:r>
        </a:p>
      </xdr:txBody>
    </xdr:sp>
    <xdr:clientData/>
  </xdr:twoCellAnchor>
  <xdr:twoCellAnchor editAs="oneCell">
    <xdr:from>
      <xdr:col>1</xdr:col>
      <xdr:colOff>142875</xdr:colOff>
      <xdr:row>63</xdr:row>
      <xdr:rowOff>3900</xdr:rowOff>
    </xdr:from>
    <xdr:to>
      <xdr:col>5</xdr:col>
      <xdr:colOff>380999</xdr:colOff>
      <xdr:row>68</xdr:row>
      <xdr:rowOff>1800</xdr:rowOff>
    </xdr:to>
    <xdr:sp macro="" textlink="">
      <xdr:nvSpPr>
        <xdr:cNvPr id="13" name="Round Same Side Corner Rectangle 12">
          <a:extLst>
            <a:ext uri="{FF2B5EF4-FFF2-40B4-BE49-F238E27FC236}">
              <a16:creationId xmlns:a16="http://schemas.microsoft.com/office/drawing/2014/main" id="{00000000-0008-0000-0400-00000D000000}"/>
            </a:ext>
          </a:extLst>
        </xdr:cNvPr>
        <xdr:cNvSpPr>
          <a:spLocks/>
        </xdr:cNvSpPr>
      </xdr:nvSpPr>
      <xdr:spPr>
        <a:xfrm rot="-5400000">
          <a:off x="929737" y="10723238"/>
          <a:ext cx="950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Transitions</a:t>
          </a:r>
        </a:p>
      </xdr:txBody>
    </xdr:sp>
    <xdr:clientData/>
  </xdr:twoCellAnchor>
  <xdr:twoCellAnchor editAs="oneCell">
    <xdr:from>
      <xdr:col>1</xdr:col>
      <xdr:colOff>142875</xdr:colOff>
      <xdr:row>69</xdr:row>
      <xdr:rowOff>0</xdr:rowOff>
    </xdr:from>
    <xdr:to>
      <xdr:col>5</xdr:col>
      <xdr:colOff>380999</xdr:colOff>
      <xdr:row>77</xdr:row>
      <xdr:rowOff>2400</xdr:rowOff>
    </xdr:to>
    <xdr:sp macro="" textlink="">
      <xdr:nvSpPr>
        <xdr:cNvPr id="14" name="Round Same Side Corner Rectangle 13">
          <a:extLst>
            <a:ext uri="{FF2B5EF4-FFF2-40B4-BE49-F238E27FC236}">
              <a16:creationId xmlns:a16="http://schemas.microsoft.com/office/drawing/2014/main" id="{00000000-0008-0000-0400-00000E000000}"/>
            </a:ext>
          </a:extLst>
        </xdr:cNvPr>
        <xdr:cNvSpPr>
          <a:spLocks/>
        </xdr:cNvSpPr>
      </xdr:nvSpPr>
      <xdr:spPr>
        <a:xfrm rot="-5400000">
          <a:off x="1022737" y="12721838"/>
          <a:ext cx="1526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Vocabulary firming</a:t>
          </a:r>
          <a:endParaRPr lang="en-AU" sz="1300" b="0">
            <a:solidFill>
              <a:sysClr val="windowText" lastClr="000000"/>
            </a:solidFill>
          </a:endParaRPr>
        </a:p>
      </xdr:txBody>
    </xdr:sp>
    <xdr:clientData/>
  </xdr:twoCellAnchor>
  <xdr:twoCellAnchor editAs="oneCell">
    <xdr:from>
      <xdr:col>1</xdr:col>
      <xdr:colOff>142875</xdr:colOff>
      <xdr:row>78</xdr:row>
      <xdr:rowOff>0</xdr:rowOff>
    </xdr:from>
    <xdr:to>
      <xdr:col>6</xdr:col>
      <xdr:colOff>0</xdr:colOff>
      <xdr:row>88</xdr:row>
      <xdr:rowOff>182580</xdr:rowOff>
    </xdr:to>
    <xdr:sp macro="" textlink="">
      <xdr:nvSpPr>
        <xdr:cNvPr id="15" name="Round Same Side Corner Rectangle 14">
          <a:extLst>
            <a:ext uri="{FF2B5EF4-FFF2-40B4-BE49-F238E27FC236}">
              <a16:creationId xmlns:a16="http://schemas.microsoft.com/office/drawing/2014/main" id="{00000000-0008-0000-0400-00000F000000}"/>
            </a:ext>
          </a:extLst>
        </xdr:cNvPr>
        <xdr:cNvSpPr>
          <a:spLocks/>
        </xdr:cNvSpPr>
      </xdr:nvSpPr>
      <xdr:spPr>
        <a:xfrm rot="-5400000">
          <a:off x="738338" y="14720737"/>
          <a:ext cx="2095200"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Conducting teacher-directed workchecks</a:t>
          </a:r>
        </a:p>
      </xdr:txBody>
    </xdr:sp>
    <xdr:clientData/>
  </xdr:twoCellAnchor>
  <xdr:twoCellAnchor editAs="oneCell">
    <xdr:from>
      <xdr:col>1</xdr:col>
      <xdr:colOff>142875</xdr:colOff>
      <xdr:row>90</xdr:row>
      <xdr:rowOff>0</xdr:rowOff>
    </xdr:from>
    <xdr:to>
      <xdr:col>5</xdr:col>
      <xdr:colOff>380999</xdr:colOff>
      <xdr:row>96</xdr:row>
      <xdr:rowOff>181380</xdr:rowOff>
    </xdr:to>
    <xdr:sp macro="" textlink="">
      <xdr:nvSpPr>
        <xdr:cNvPr id="16" name="Round Same Side Corner Rectangle 15">
          <a:extLst>
            <a:ext uri="{FF2B5EF4-FFF2-40B4-BE49-F238E27FC236}">
              <a16:creationId xmlns:a16="http://schemas.microsoft.com/office/drawing/2014/main" id="{00000000-0008-0000-0400-000010000000}"/>
            </a:ext>
          </a:extLst>
        </xdr:cNvPr>
        <xdr:cNvSpPr>
          <a:spLocks/>
        </xdr:cNvSpPr>
      </xdr:nvSpPr>
      <xdr:spPr>
        <a:xfrm rot="-5400000">
          <a:off x="1119937" y="166251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Correction procedure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236925</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7</xdr:row>
      <xdr:rowOff>1590674</xdr:rowOff>
    </xdr:from>
    <xdr:to>
      <xdr:col>5</xdr:col>
      <xdr:colOff>0</xdr:colOff>
      <xdr:row>13</xdr:row>
      <xdr:rowOff>2544</xdr:rowOff>
    </xdr:to>
    <xdr:sp macro="" textlink="">
      <xdr:nvSpPr>
        <xdr:cNvPr id="7" name="Round Same Side Corner Rectangle 6">
          <a:extLst>
            <a:ext uri="{FF2B5EF4-FFF2-40B4-BE49-F238E27FC236}">
              <a16:creationId xmlns:a16="http://schemas.microsoft.com/office/drawing/2014/main" id="{00000000-0008-0000-0600-000007000000}"/>
            </a:ext>
          </a:extLst>
        </xdr:cNvPr>
        <xdr:cNvSpPr>
          <a:spLocks/>
        </xdr:cNvSpPr>
      </xdr:nvSpPr>
      <xdr:spPr>
        <a:xfrm rot="-5400000">
          <a:off x="403540" y="2787334"/>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time allocated</a:t>
          </a:r>
        </a:p>
      </xdr:txBody>
    </xdr:sp>
    <xdr:clientData/>
  </xdr:twoCellAnchor>
  <xdr:twoCellAnchor editAs="oneCell">
    <xdr:from>
      <xdr:col>1</xdr:col>
      <xdr:colOff>0</xdr:colOff>
      <xdr:row>13</xdr:row>
      <xdr:rowOff>0</xdr:rowOff>
    </xdr:from>
    <xdr:to>
      <xdr:col>5</xdr:col>
      <xdr:colOff>0</xdr:colOff>
      <xdr:row>18</xdr:row>
      <xdr:rowOff>2545</xdr:rowOff>
    </xdr:to>
    <xdr:sp macro="" textlink="">
      <xdr:nvSpPr>
        <xdr:cNvPr id="8" name="Round Same Side Corner Rectangle 7">
          <a:extLst>
            <a:ext uri="{FF2B5EF4-FFF2-40B4-BE49-F238E27FC236}">
              <a16:creationId xmlns:a16="http://schemas.microsoft.com/office/drawing/2014/main" id="{00000000-0008-0000-0600-000008000000}"/>
            </a:ext>
          </a:extLst>
        </xdr:cNvPr>
        <xdr:cNvSpPr>
          <a:spLocks/>
        </xdr:cNvSpPr>
      </xdr:nvSpPr>
      <xdr:spPr>
        <a:xfrm rot="-5400000">
          <a:off x="351152" y="3049273"/>
          <a:ext cx="1717045" cy="1866900"/>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Organisation and accessibility of materials</a:t>
          </a:r>
        </a:p>
      </xdr:txBody>
    </xdr:sp>
    <xdr:clientData/>
  </xdr:twoCellAnchor>
  <xdr:twoCellAnchor editAs="oneCell">
    <xdr:from>
      <xdr:col>1</xdr:col>
      <xdr:colOff>0</xdr:colOff>
      <xdr:row>18</xdr:row>
      <xdr:rowOff>4045</xdr:rowOff>
    </xdr:from>
    <xdr:to>
      <xdr:col>4</xdr:col>
      <xdr:colOff>619124</xdr:colOff>
      <xdr:row>23</xdr:row>
      <xdr:rowOff>2545</xdr:rowOff>
    </xdr:to>
    <xdr:sp macro="" textlink="">
      <xdr:nvSpPr>
        <xdr:cNvPr id="9" name="Round Same Side Corner Rectangle 8">
          <a:extLst>
            <a:ext uri="{FF2B5EF4-FFF2-40B4-BE49-F238E27FC236}">
              <a16:creationId xmlns:a16="http://schemas.microsoft.com/office/drawing/2014/main" id="{00000000-0008-0000-0600-000009000000}"/>
            </a:ext>
          </a:extLst>
        </xdr:cNvPr>
        <xdr:cNvSpPr>
          <a:spLocks/>
        </xdr:cNvSpPr>
      </xdr:nvSpPr>
      <xdr:spPr>
        <a:xfrm rot="-5400000">
          <a:off x="543674" y="4575295"/>
          <a:ext cx="1332000" cy="1866900"/>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Recording of data</a:t>
          </a:r>
        </a:p>
      </xdr:txBody>
    </xdr:sp>
    <xdr:clientData/>
  </xdr:twoCellAnchor>
  <xdr:twoCellAnchor editAs="oneCell">
    <xdr:from>
      <xdr:col>1</xdr:col>
      <xdr:colOff>0</xdr:colOff>
      <xdr:row>24</xdr:row>
      <xdr:rowOff>234225</xdr:rowOff>
    </xdr:from>
    <xdr:to>
      <xdr:col>4</xdr:col>
      <xdr:colOff>619124</xdr:colOff>
      <xdr:row>29</xdr:row>
      <xdr:rowOff>364260</xdr:rowOff>
    </xdr:to>
    <xdr:sp macro="" textlink="">
      <xdr:nvSpPr>
        <xdr:cNvPr id="11" name="Round Same Side Corner Rectangle 10">
          <a:extLst>
            <a:ext uri="{FF2B5EF4-FFF2-40B4-BE49-F238E27FC236}">
              <a16:creationId xmlns:a16="http://schemas.microsoft.com/office/drawing/2014/main" id="{00000000-0008-0000-0600-00000B000000}"/>
            </a:ext>
          </a:extLst>
        </xdr:cNvPr>
        <xdr:cNvSpPr>
          <a:spLocks/>
        </xdr:cNvSpPr>
      </xdr:nvSpPr>
      <xdr:spPr>
        <a:xfrm rot="-5400000">
          <a:off x="1108462" y="6526688"/>
          <a:ext cx="1526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Quality and accuracy of presentation</a:t>
          </a:r>
        </a:p>
      </xdr:txBody>
    </xdr:sp>
    <xdr:clientData/>
  </xdr:twoCellAnchor>
  <xdr:twoCellAnchor editAs="oneCell">
    <xdr:from>
      <xdr:col>1</xdr:col>
      <xdr:colOff>0</xdr:colOff>
      <xdr:row>30</xdr:row>
      <xdr:rowOff>3900</xdr:rowOff>
    </xdr:from>
    <xdr:to>
      <xdr:col>4</xdr:col>
      <xdr:colOff>619124</xdr:colOff>
      <xdr:row>34</xdr:row>
      <xdr:rowOff>181380</xdr:rowOff>
    </xdr:to>
    <xdr:sp macro="" textlink="">
      <xdr:nvSpPr>
        <xdr:cNvPr id="12" name="Round Same Side Corner Rectangle 11">
          <a:extLst>
            <a:ext uri="{FF2B5EF4-FFF2-40B4-BE49-F238E27FC236}">
              <a16:creationId xmlns:a16="http://schemas.microsoft.com/office/drawing/2014/main" id="{00000000-0008-0000-0600-00000C000000}"/>
            </a:ext>
          </a:extLst>
        </xdr:cNvPr>
        <xdr:cNvSpPr>
          <a:spLocks/>
        </xdr:cNvSpPr>
      </xdr:nvSpPr>
      <xdr:spPr>
        <a:xfrm rot="-5400000">
          <a:off x="1302862" y="7768838"/>
          <a:ext cx="11376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signals</a:t>
          </a:r>
        </a:p>
      </xdr:txBody>
    </xdr:sp>
    <xdr:clientData/>
  </xdr:twoCellAnchor>
  <xdr:twoCellAnchor editAs="oneCell">
    <xdr:from>
      <xdr:col>1</xdr:col>
      <xdr:colOff>0</xdr:colOff>
      <xdr:row>35</xdr:row>
      <xdr:rowOff>0</xdr:rowOff>
    </xdr:from>
    <xdr:to>
      <xdr:col>5</xdr:col>
      <xdr:colOff>0</xdr:colOff>
      <xdr:row>40</xdr:row>
      <xdr:rowOff>2545</xdr:rowOff>
    </xdr:to>
    <xdr:sp macro="" textlink="">
      <xdr:nvSpPr>
        <xdr:cNvPr id="14" name="Round Same Side Corner Rectangle 13">
          <a:extLst>
            <a:ext uri="{FF2B5EF4-FFF2-40B4-BE49-F238E27FC236}">
              <a16:creationId xmlns:a16="http://schemas.microsoft.com/office/drawing/2014/main" id="{00000000-0008-0000-0600-00000E000000}"/>
            </a:ext>
          </a:extLst>
        </xdr:cNvPr>
        <xdr:cNvSpPr>
          <a:spLocks/>
        </xdr:cNvSpPr>
      </xdr:nvSpPr>
      <xdr:spPr>
        <a:xfrm rot="-5400000">
          <a:off x="1013140" y="91976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Effectiveness of signals</a:t>
          </a:r>
        </a:p>
      </xdr:txBody>
    </xdr:sp>
    <xdr:clientData/>
  </xdr:twoCellAnchor>
  <xdr:twoCellAnchor editAs="oneCell">
    <xdr:from>
      <xdr:col>1</xdr:col>
      <xdr:colOff>0</xdr:colOff>
      <xdr:row>40</xdr:row>
      <xdr:rowOff>0</xdr:rowOff>
    </xdr:from>
    <xdr:to>
      <xdr:col>5</xdr:col>
      <xdr:colOff>0</xdr:colOff>
      <xdr:row>45</xdr:row>
      <xdr:rowOff>2545</xdr:rowOff>
    </xdr:to>
    <xdr:sp macro="" textlink="">
      <xdr:nvSpPr>
        <xdr:cNvPr id="15" name="Round Same Side Corner Rectangle 14">
          <a:extLst>
            <a:ext uri="{FF2B5EF4-FFF2-40B4-BE49-F238E27FC236}">
              <a16:creationId xmlns:a16="http://schemas.microsoft.com/office/drawing/2014/main" id="{00000000-0008-0000-0600-00000F000000}"/>
            </a:ext>
          </a:extLst>
        </xdr:cNvPr>
        <xdr:cNvSpPr>
          <a:spLocks/>
        </xdr:cNvSpPr>
      </xdr:nvSpPr>
      <xdr:spPr>
        <a:xfrm rot="-5400000">
          <a:off x="1013140" y="109121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Lesson pacing (including allowing 'think' time)</a:t>
          </a:r>
        </a:p>
      </xdr:txBody>
    </xdr:sp>
    <xdr:clientData/>
  </xdr:twoCellAnchor>
  <xdr:twoCellAnchor editAs="oneCell">
    <xdr:from>
      <xdr:col>1</xdr:col>
      <xdr:colOff>0</xdr:colOff>
      <xdr:row>45</xdr:row>
      <xdr:rowOff>0</xdr:rowOff>
    </xdr:from>
    <xdr:to>
      <xdr:col>5</xdr:col>
      <xdr:colOff>0</xdr:colOff>
      <xdr:row>50</xdr:row>
      <xdr:rowOff>2545</xdr:rowOff>
    </xdr:to>
    <xdr:sp macro="" textlink="">
      <xdr:nvSpPr>
        <xdr:cNvPr id="17" name="Round Same Side Corner Rectangle 16">
          <a:extLst>
            <a:ext uri="{FF2B5EF4-FFF2-40B4-BE49-F238E27FC236}">
              <a16:creationId xmlns:a16="http://schemas.microsoft.com/office/drawing/2014/main" id="{00000000-0008-0000-0600-000011000000}"/>
            </a:ext>
          </a:extLst>
        </xdr:cNvPr>
        <xdr:cNvSpPr>
          <a:spLocks/>
        </xdr:cNvSpPr>
      </xdr:nvSpPr>
      <xdr:spPr>
        <a:xfrm rot="-5400000">
          <a:off x="1013140" y="126266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Rate of lesson progress</a:t>
          </a:r>
        </a:p>
      </xdr:txBody>
    </xdr:sp>
    <xdr:clientData/>
  </xdr:twoCellAnchor>
  <xdr:twoCellAnchor editAs="oneCell">
    <xdr:from>
      <xdr:col>1</xdr:col>
      <xdr:colOff>0</xdr:colOff>
      <xdr:row>50</xdr:row>
      <xdr:rowOff>0</xdr:rowOff>
    </xdr:from>
    <xdr:to>
      <xdr:col>5</xdr:col>
      <xdr:colOff>0</xdr:colOff>
      <xdr:row>55</xdr:row>
      <xdr:rowOff>2545</xdr:rowOff>
    </xdr:to>
    <xdr:sp macro="" textlink="">
      <xdr:nvSpPr>
        <xdr:cNvPr id="18" name="Round Same Side Corner Rectangle 17">
          <a:extLst>
            <a:ext uri="{FF2B5EF4-FFF2-40B4-BE49-F238E27FC236}">
              <a16:creationId xmlns:a16="http://schemas.microsoft.com/office/drawing/2014/main" id="{00000000-0008-0000-0600-000012000000}"/>
            </a:ext>
          </a:extLst>
        </xdr:cNvPr>
        <xdr:cNvSpPr>
          <a:spLocks/>
        </xdr:cNvSpPr>
      </xdr:nvSpPr>
      <xdr:spPr>
        <a:xfrm rot="-5400000">
          <a:off x="1013140" y="143411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individual turns</a:t>
          </a:r>
        </a:p>
      </xdr:txBody>
    </xdr:sp>
    <xdr:clientData/>
  </xdr:twoCellAnchor>
  <xdr:twoCellAnchor editAs="oneCell">
    <xdr:from>
      <xdr:col>1</xdr:col>
      <xdr:colOff>0</xdr:colOff>
      <xdr:row>55</xdr:row>
      <xdr:rowOff>0</xdr:rowOff>
    </xdr:from>
    <xdr:to>
      <xdr:col>4</xdr:col>
      <xdr:colOff>619124</xdr:colOff>
      <xdr:row>59</xdr:row>
      <xdr:rowOff>181380</xdr:rowOff>
    </xdr:to>
    <xdr:sp macro="" textlink="">
      <xdr:nvSpPr>
        <xdr:cNvPr id="20" name="Round Same Side Corner Rectangle 19">
          <a:extLst>
            <a:ext uri="{FF2B5EF4-FFF2-40B4-BE49-F238E27FC236}">
              <a16:creationId xmlns:a16="http://schemas.microsoft.com/office/drawing/2014/main" id="{00000000-0008-0000-0600-000014000000}"/>
            </a:ext>
          </a:extLst>
        </xdr:cNvPr>
        <xdr:cNvSpPr>
          <a:spLocks/>
        </xdr:cNvSpPr>
      </xdr:nvSpPr>
      <xdr:spPr>
        <a:xfrm rot="-5400000">
          <a:off x="1205662" y="158631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Correcting students</a:t>
          </a:r>
        </a:p>
      </xdr:txBody>
    </xdr:sp>
    <xdr:clientData/>
  </xdr:twoCellAnchor>
  <xdr:twoCellAnchor editAs="oneCell">
    <xdr:from>
      <xdr:col>1</xdr:col>
      <xdr:colOff>0</xdr:colOff>
      <xdr:row>60</xdr:row>
      <xdr:rowOff>2325</xdr:rowOff>
    </xdr:from>
    <xdr:to>
      <xdr:col>4</xdr:col>
      <xdr:colOff>619124</xdr:colOff>
      <xdr:row>65</xdr:row>
      <xdr:rowOff>4125</xdr:rowOff>
    </xdr:to>
    <xdr:sp macro="" textlink="">
      <xdr:nvSpPr>
        <xdr:cNvPr id="22" name="Round Same Side Corner Rectangle 21">
          <a:extLst>
            <a:ext uri="{FF2B5EF4-FFF2-40B4-BE49-F238E27FC236}">
              <a16:creationId xmlns:a16="http://schemas.microsoft.com/office/drawing/2014/main" id="{00000000-0008-0000-0600-000016000000}"/>
            </a:ext>
          </a:extLst>
        </xdr:cNvPr>
        <xdr:cNvSpPr>
          <a:spLocks/>
        </xdr:cNvSpPr>
      </xdr:nvSpPr>
      <xdr:spPr>
        <a:xfrm rot="-5400000">
          <a:off x="1299262" y="17105363"/>
          <a:ext cx="11448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the repeat-until-firm procedure</a:t>
          </a:r>
        </a:p>
      </xdr:txBody>
    </xdr:sp>
    <xdr:clientData/>
  </xdr:twoCellAnchor>
  <xdr:twoCellAnchor editAs="oneCell">
    <xdr:from>
      <xdr:col>1</xdr:col>
      <xdr:colOff>0</xdr:colOff>
      <xdr:row>65</xdr:row>
      <xdr:rowOff>0</xdr:rowOff>
    </xdr:from>
    <xdr:to>
      <xdr:col>4</xdr:col>
      <xdr:colOff>619124</xdr:colOff>
      <xdr:row>70</xdr:row>
      <xdr:rowOff>2400</xdr:rowOff>
    </xdr:to>
    <xdr:sp macro="" textlink="">
      <xdr:nvSpPr>
        <xdr:cNvPr id="26" name="Round Same Side Corner Rectangle 25">
          <a:extLst>
            <a:ext uri="{FF2B5EF4-FFF2-40B4-BE49-F238E27FC236}">
              <a16:creationId xmlns:a16="http://schemas.microsoft.com/office/drawing/2014/main" id="{00000000-0008-0000-0600-00001A000000}"/>
            </a:ext>
          </a:extLst>
        </xdr:cNvPr>
        <xdr:cNvSpPr>
          <a:spLocks/>
        </xdr:cNvSpPr>
      </xdr:nvSpPr>
      <xdr:spPr>
        <a:xfrm rot="-5400000">
          <a:off x="1108462" y="18436838"/>
          <a:ext cx="1526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Correction of comprehension questions </a:t>
          </a:r>
          <a:r>
            <a:rPr lang="en-AU" sz="1300" b="0">
              <a:solidFill>
                <a:sysClr val="windowText" lastClr="000000"/>
              </a:solidFill>
            </a:rPr>
            <a:t>(Use NA</a:t>
          </a:r>
          <a:r>
            <a:rPr lang="en-AU" sz="1300" b="0" baseline="0">
              <a:solidFill>
                <a:sysClr val="windowText" lastClr="000000"/>
              </a:solidFill>
            </a:rPr>
            <a:t> if not applicable)</a:t>
          </a:r>
          <a:endParaRPr lang="en-AU" sz="1300" b="0">
            <a:solidFill>
              <a:sysClr val="windowText" lastClr="000000"/>
            </a:solidFill>
          </a:endParaRPr>
        </a:p>
      </xdr:txBody>
    </xdr:sp>
    <xdr:clientData/>
  </xdr:twoCellAnchor>
  <xdr:twoCellAnchor editAs="oneCell">
    <xdr:from>
      <xdr:col>1</xdr:col>
      <xdr:colOff>0</xdr:colOff>
      <xdr:row>70</xdr:row>
      <xdr:rowOff>0</xdr:rowOff>
    </xdr:from>
    <xdr:to>
      <xdr:col>4</xdr:col>
      <xdr:colOff>619124</xdr:colOff>
      <xdr:row>75</xdr:row>
      <xdr:rowOff>1800</xdr:rowOff>
    </xdr:to>
    <xdr:sp macro="" textlink="">
      <xdr:nvSpPr>
        <xdr:cNvPr id="27" name="Round Same Side Corner Rectangle 26">
          <a:extLst>
            <a:ext uri="{FF2B5EF4-FFF2-40B4-BE49-F238E27FC236}">
              <a16:creationId xmlns:a16="http://schemas.microsoft.com/office/drawing/2014/main" id="{00000000-0008-0000-0600-00001B000000}"/>
            </a:ext>
          </a:extLst>
        </xdr:cNvPr>
        <xdr:cNvSpPr>
          <a:spLocks/>
        </xdr:cNvSpPr>
      </xdr:nvSpPr>
      <xdr:spPr>
        <a:xfrm rot="-5400000">
          <a:off x="1299262" y="19770038"/>
          <a:ext cx="11448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delayed tests on difficult or missed items</a:t>
          </a:r>
        </a:p>
      </xdr:txBody>
    </xdr:sp>
    <xdr:clientData/>
  </xdr:twoCellAnchor>
  <xdr:twoCellAnchor editAs="oneCell">
    <xdr:from>
      <xdr:col>1</xdr:col>
      <xdr:colOff>0</xdr:colOff>
      <xdr:row>75</xdr:row>
      <xdr:rowOff>0</xdr:rowOff>
    </xdr:from>
    <xdr:to>
      <xdr:col>4</xdr:col>
      <xdr:colOff>619124</xdr:colOff>
      <xdr:row>79</xdr:row>
      <xdr:rowOff>181380</xdr:rowOff>
    </xdr:to>
    <xdr:sp macro="" textlink="">
      <xdr:nvSpPr>
        <xdr:cNvPr id="29" name="Round Same Side Corner Rectangle 28">
          <a:extLst>
            <a:ext uri="{FF2B5EF4-FFF2-40B4-BE49-F238E27FC236}">
              <a16:creationId xmlns:a16="http://schemas.microsoft.com/office/drawing/2014/main" id="{00000000-0008-0000-0600-00001D000000}"/>
            </a:ext>
          </a:extLst>
        </xdr:cNvPr>
        <xdr:cNvSpPr>
          <a:spLocks/>
        </xdr:cNvSpPr>
      </xdr:nvSpPr>
      <xdr:spPr>
        <a:xfrm rot="-5400000">
          <a:off x="1205662" y="210066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Delivery of in-program mastery tests</a:t>
          </a:r>
        </a:p>
      </xdr:txBody>
    </xdr:sp>
    <xdr:clientData/>
  </xdr:twoCellAnchor>
  <xdr:twoCellAnchor editAs="oneCell">
    <xdr:from>
      <xdr:col>1</xdr:col>
      <xdr:colOff>0</xdr:colOff>
      <xdr:row>80</xdr:row>
      <xdr:rowOff>0</xdr:rowOff>
    </xdr:from>
    <xdr:to>
      <xdr:col>4</xdr:col>
      <xdr:colOff>619124</xdr:colOff>
      <xdr:row>84</xdr:row>
      <xdr:rowOff>181380</xdr:rowOff>
    </xdr:to>
    <xdr:sp macro="" textlink="">
      <xdr:nvSpPr>
        <xdr:cNvPr id="30" name="Round Same Side Corner Rectangle 29">
          <a:extLst>
            <a:ext uri="{FF2B5EF4-FFF2-40B4-BE49-F238E27FC236}">
              <a16:creationId xmlns:a16="http://schemas.microsoft.com/office/drawing/2014/main" id="{00000000-0008-0000-0600-00001E000000}"/>
            </a:ext>
          </a:extLst>
        </xdr:cNvPr>
        <xdr:cNvSpPr>
          <a:spLocks/>
        </xdr:cNvSpPr>
      </xdr:nvSpPr>
      <xdr:spPr>
        <a:xfrm rot="-5400000">
          <a:off x="1205662" y="223401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specified remedies</a:t>
          </a:r>
        </a:p>
      </xdr:txBody>
    </xdr:sp>
    <xdr:clientData/>
  </xdr:twoCellAnchor>
  <xdr:twoCellAnchor editAs="oneCell">
    <xdr:from>
      <xdr:col>1</xdr:col>
      <xdr:colOff>0</xdr:colOff>
      <xdr:row>87</xdr:row>
      <xdr:rowOff>0</xdr:rowOff>
    </xdr:from>
    <xdr:to>
      <xdr:col>4</xdr:col>
      <xdr:colOff>619124</xdr:colOff>
      <xdr:row>92</xdr:row>
      <xdr:rowOff>2400</xdr:rowOff>
    </xdr:to>
    <xdr:sp macro="" textlink="">
      <xdr:nvSpPr>
        <xdr:cNvPr id="32" name="Round Same Side Corner Rectangle 31">
          <a:extLst>
            <a:ext uri="{FF2B5EF4-FFF2-40B4-BE49-F238E27FC236}">
              <a16:creationId xmlns:a16="http://schemas.microsoft.com/office/drawing/2014/main" id="{00000000-0008-0000-0600-000020000000}"/>
            </a:ext>
          </a:extLst>
        </xdr:cNvPr>
        <xdr:cNvSpPr>
          <a:spLocks/>
        </xdr:cNvSpPr>
      </xdr:nvSpPr>
      <xdr:spPr>
        <a:xfrm rot="-5400000">
          <a:off x="1108462" y="24294713"/>
          <a:ext cx="15264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positive management techniques</a:t>
          </a:r>
          <a:endParaRPr lang="en-AU" sz="1300" b="1">
            <a:solidFill>
              <a:srgbClr val="FF0000"/>
            </a:solidFill>
          </a:endParaRPr>
        </a:p>
      </xdr:txBody>
    </xdr:sp>
    <xdr:clientData/>
  </xdr:twoCellAnchor>
  <xdr:twoCellAnchor editAs="oneCell">
    <xdr:from>
      <xdr:col>1</xdr:col>
      <xdr:colOff>0</xdr:colOff>
      <xdr:row>92</xdr:row>
      <xdr:rowOff>0</xdr:rowOff>
    </xdr:from>
    <xdr:to>
      <xdr:col>5</xdr:col>
      <xdr:colOff>0</xdr:colOff>
      <xdr:row>97</xdr:row>
      <xdr:rowOff>2545</xdr:rowOff>
    </xdr:to>
    <xdr:sp macro="" textlink="">
      <xdr:nvSpPr>
        <xdr:cNvPr id="34" name="Round Same Side Corner Rectangle 33">
          <a:extLst>
            <a:ext uri="{FF2B5EF4-FFF2-40B4-BE49-F238E27FC236}">
              <a16:creationId xmlns:a16="http://schemas.microsoft.com/office/drawing/2014/main" id="{00000000-0008-0000-0600-000022000000}"/>
            </a:ext>
          </a:extLst>
        </xdr:cNvPr>
        <xdr:cNvSpPr>
          <a:spLocks/>
        </xdr:cNvSpPr>
      </xdr:nvSpPr>
      <xdr:spPr>
        <a:xfrm rot="-5400000">
          <a:off x="1013140" y="257711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 of motivation system(s)</a:t>
          </a:r>
        </a:p>
      </xdr:txBody>
    </xdr:sp>
    <xdr:clientData/>
  </xdr:twoCellAnchor>
  <xdr:twoCellAnchor editAs="oneCell">
    <xdr:from>
      <xdr:col>1</xdr:col>
      <xdr:colOff>0</xdr:colOff>
      <xdr:row>97</xdr:row>
      <xdr:rowOff>0</xdr:rowOff>
    </xdr:from>
    <xdr:to>
      <xdr:col>5</xdr:col>
      <xdr:colOff>0</xdr:colOff>
      <xdr:row>102</xdr:row>
      <xdr:rowOff>2545</xdr:rowOff>
    </xdr:to>
    <xdr:sp macro="" textlink="">
      <xdr:nvSpPr>
        <xdr:cNvPr id="35" name="Round Same Side Corner Rectangle 34">
          <a:extLst>
            <a:ext uri="{FF2B5EF4-FFF2-40B4-BE49-F238E27FC236}">
              <a16:creationId xmlns:a16="http://schemas.microsoft.com/office/drawing/2014/main" id="{00000000-0008-0000-0600-000023000000}"/>
            </a:ext>
          </a:extLst>
        </xdr:cNvPr>
        <xdr:cNvSpPr>
          <a:spLocks/>
        </xdr:cNvSpPr>
      </xdr:nvSpPr>
      <xdr:spPr>
        <a:xfrm rot="-5400000">
          <a:off x="1013140" y="27485660"/>
          <a:ext cx="171704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Engagement during delivery</a:t>
          </a:r>
        </a:p>
      </xdr:txBody>
    </xdr:sp>
    <xdr:clientData/>
  </xdr:twoCellAnchor>
  <xdr:twoCellAnchor editAs="oneCell">
    <xdr:from>
      <xdr:col>1</xdr:col>
      <xdr:colOff>0</xdr:colOff>
      <xdr:row>101</xdr:row>
      <xdr:rowOff>376646</xdr:rowOff>
    </xdr:from>
    <xdr:to>
      <xdr:col>5</xdr:col>
      <xdr:colOff>0</xdr:colOff>
      <xdr:row>107</xdr:row>
      <xdr:rowOff>2546</xdr:rowOff>
    </xdr:to>
    <xdr:sp macro="" textlink="">
      <xdr:nvSpPr>
        <xdr:cNvPr id="36" name="Round Same Side Corner Rectangle 35">
          <a:extLst>
            <a:ext uri="{FF2B5EF4-FFF2-40B4-BE49-F238E27FC236}">
              <a16:creationId xmlns:a16="http://schemas.microsoft.com/office/drawing/2014/main" id="{00000000-0008-0000-0600-000024000000}"/>
            </a:ext>
          </a:extLst>
        </xdr:cNvPr>
        <xdr:cNvSpPr>
          <a:spLocks/>
        </xdr:cNvSpPr>
      </xdr:nvSpPr>
      <xdr:spPr>
        <a:xfrm rot="-5400000">
          <a:off x="820462" y="29388483"/>
          <a:ext cx="2102400"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Engagement during independent work</a:t>
          </a:r>
        </a:p>
      </xdr:txBody>
    </xdr:sp>
    <xdr:clientData/>
  </xdr:twoCellAnchor>
  <xdr:twoCellAnchor editAs="oneCell">
    <xdr:from>
      <xdr:col>1</xdr:col>
      <xdr:colOff>0</xdr:colOff>
      <xdr:row>107</xdr:row>
      <xdr:rowOff>0</xdr:rowOff>
    </xdr:from>
    <xdr:to>
      <xdr:col>4</xdr:col>
      <xdr:colOff>619124</xdr:colOff>
      <xdr:row>111</xdr:row>
      <xdr:rowOff>189000</xdr:rowOff>
    </xdr:to>
    <xdr:sp macro="" textlink="">
      <xdr:nvSpPr>
        <xdr:cNvPr id="38" name="Round Same Side Corner Rectangle 37">
          <a:extLst>
            <a:ext uri="{FF2B5EF4-FFF2-40B4-BE49-F238E27FC236}">
              <a16:creationId xmlns:a16="http://schemas.microsoft.com/office/drawing/2014/main" id="{00000000-0008-0000-0600-000026000000}"/>
            </a:ext>
          </a:extLst>
        </xdr:cNvPr>
        <xdr:cNvSpPr>
          <a:spLocks/>
        </xdr:cNvSpPr>
      </xdr:nvSpPr>
      <xdr:spPr>
        <a:xfrm rot="-5400000">
          <a:off x="1205662" y="31103138"/>
          <a:ext cx="1332000"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Between-task transitions</a:t>
          </a:r>
        </a:p>
      </xdr:txBody>
    </xdr:sp>
    <xdr:clientData/>
  </xdr:twoCellAnchor>
  <xdr:twoCellAnchor editAs="oneCell">
    <xdr:from>
      <xdr:col>2</xdr:col>
      <xdr:colOff>0</xdr:colOff>
      <xdr:row>2</xdr:row>
      <xdr:rowOff>0</xdr:rowOff>
    </xdr:from>
    <xdr:to>
      <xdr:col>5</xdr:col>
      <xdr:colOff>598875</xdr:colOff>
      <xdr:row>3</xdr:row>
      <xdr:rowOff>133500</xdr:rowOff>
    </xdr:to>
    <xdr:sp macro="" textlink="">
      <xdr:nvSpPr>
        <xdr:cNvPr id="42" name="Rounded Rectangle 41">
          <a:hlinkClick xmlns:r="http://schemas.openxmlformats.org/officeDocument/2006/relationships" r:id="rId1"/>
          <a:extLst>
            <a:ext uri="{FF2B5EF4-FFF2-40B4-BE49-F238E27FC236}">
              <a16:creationId xmlns:a16="http://schemas.microsoft.com/office/drawing/2014/main" id="{00000000-0008-0000-0600-00002A000000}"/>
            </a:ext>
          </a:extLst>
        </xdr:cNvPr>
        <xdr:cNvSpPr/>
      </xdr:nvSpPr>
      <xdr:spPr>
        <a:xfrm>
          <a:off x="7620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twoCellAnchor editAs="oneCell">
    <xdr:from>
      <xdr:col>1</xdr:col>
      <xdr:colOff>0</xdr:colOff>
      <xdr:row>114</xdr:row>
      <xdr:rowOff>238124</xdr:rowOff>
    </xdr:from>
    <xdr:to>
      <xdr:col>5</xdr:col>
      <xdr:colOff>0</xdr:colOff>
      <xdr:row>119</xdr:row>
      <xdr:rowOff>171450</xdr:rowOff>
    </xdr:to>
    <xdr:sp macro="" textlink="">
      <xdr:nvSpPr>
        <xdr:cNvPr id="23" name="Round Same Side Corner Rectangle 22">
          <a:extLst>
            <a:ext uri="{FF2B5EF4-FFF2-40B4-BE49-F238E27FC236}">
              <a16:creationId xmlns:a16="http://schemas.microsoft.com/office/drawing/2014/main" id="{00000000-0008-0000-0600-000017000000}"/>
            </a:ext>
          </a:extLst>
        </xdr:cNvPr>
        <xdr:cNvSpPr>
          <a:spLocks/>
        </xdr:cNvSpPr>
      </xdr:nvSpPr>
      <xdr:spPr>
        <a:xfrm rot="-5400000">
          <a:off x="781050" y="1638299"/>
          <a:ext cx="962026"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a:t>
          </a:r>
          <a:r>
            <a:rPr lang="en-AU" sz="1300" b="1" baseline="0">
              <a:solidFill>
                <a:schemeClr val="tx1"/>
              </a:solidFill>
            </a:rPr>
            <a:t> of Student Learning Postcards</a:t>
          </a:r>
        </a:p>
      </xdr:txBody>
    </xdr:sp>
    <xdr:clientData/>
  </xdr:twoCellAnchor>
  <xdr:twoCellAnchor editAs="oneCell">
    <xdr:from>
      <xdr:col>1</xdr:col>
      <xdr:colOff>0</xdr:colOff>
      <xdr:row>120</xdr:row>
      <xdr:rowOff>0</xdr:rowOff>
    </xdr:from>
    <xdr:to>
      <xdr:col>5</xdr:col>
      <xdr:colOff>0</xdr:colOff>
      <xdr:row>125</xdr:row>
      <xdr:rowOff>0</xdr:rowOff>
    </xdr:to>
    <xdr:sp macro="" textlink="">
      <xdr:nvSpPr>
        <xdr:cNvPr id="24" name="Round Same Side Corner Rectangle 23">
          <a:extLst>
            <a:ext uri="{FF2B5EF4-FFF2-40B4-BE49-F238E27FC236}">
              <a16:creationId xmlns:a16="http://schemas.microsoft.com/office/drawing/2014/main" id="{00000000-0008-0000-0600-000018000000}"/>
            </a:ext>
          </a:extLst>
        </xdr:cNvPr>
        <xdr:cNvSpPr>
          <a:spLocks/>
        </xdr:cNvSpPr>
      </xdr:nvSpPr>
      <xdr:spPr>
        <a:xfrm rot="-5400000">
          <a:off x="785813" y="2586037"/>
          <a:ext cx="952500"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a:t>
          </a:r>
          <a:r>
            <a:rPr lang="en-AU" sz="1300" b="1" baseline="0">
              <a:solidFill>
                <a:schemeClr val="tx1"/>
              </a:solidFill>
            </a:rPr>
            <a:t> of Attandance Chart as part of School Data Wall</a:t>
          </a:r>
          <a:endParaRPr lang="en-AU" sz="1300" b="1">
            <a:solidFill>
              <a:schemeClr val="tx1"/>
            </a:solidFill>
          </a:endParaRPr>
        </a:p>
      </xdr:txBody>
    </xdr:sp>
    <xdr:clientData/>
  </xdr:twoCellAnchor>
  <xdr:twoCellAnchor editAs="oneCell">
    <xdr:from>
      <xdr:col>1</xdr:col>
      <xdr:colOff>0</xdr:colOff>
      <xdr:row>125</xdr:row>
      <xdr:rowOff>4045</xdr:rowOff>
    </xdr:from>
    <xdr:to>
      <xdr:col>4</xdr:col>
      <xdr:colOff>619124</xdr:colOff>
      <xdr:row>130</xdr:row>
      <xdr:rowOff>0</xdr:rowOff>
    </xdr:to>
    <xdr:sp macro="" textlink="">
      <xdr:nvSpPr>
        <xdr:cNvPr id="25" name="Round Same Side Corner Rectangle 24">
          <a:extLst>
            <a:ext uri="{FF2B5EF4-FFF2-40B4-BE49-F238E27FC236}">
              <a16:creationId xmlns:a16="http://schemas.microsoft.com/office/drawing/2014/main" id="{00000000-0008-0000-0600-000019000000}"/>
            </a:ext>
          </a:extLst>
        </xdr:cNvPr>
        <xdr:cNvSpPr>
          <a:spLocks/>
        </xdr:cNvSpPr>
      </xdr:nvSpPr>
      <xdr:spPr>
        <a:xfrm rot="-5400000">
          <a:off x="787834" y="3540561"/>
          <a:ext cx="948455"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a:t>
          </a:r>
          <a:r>
            <a:rPr lang="en-AU" sz="1300" b="1" baseline="0">
              <a:solidFill>
                <a:schemeClr val="tx1"/>
              </a:solidFill>
            </a:rPr>
            <a:t> of PATHS Classroom Helpers</a:t>
          </a:r>
          <a:endParaRPr lang="en-AU" sz="1300" b="1">
            <a:solidFill>
              <a:schemeClr val="tx1"/>
            </a:solidFill>
          </a:endParaRPr>
        </a:p>
      </xdr:txBody>
    </xdr:sp>
    <xdr:clientData/>
  </xdr:twoCellAnchor>
  <xdr:twoCellAnchor editAs="oneCell">
    <xdr:from>
      <xdr:col>1</xdr:col>
      <xdr:colOff>0</xdr:colOff>
      <xdr:row>130</xdr:row>
      <xdr:rowOff>0</xdr:rowOff>
    </xdr:from>
    <xdr:to>
      <xdr:col>4</xdr:col>
      <xdr:colOff>619124</xdr:colOff>
      <xdr:row>135</xdr:row>
      <xdr:rowOff>9525</xdr:rowOff>
    </xdr:to>
    <xdr:sp macro="" textlink="">
      <xdr:nvSpPr>
        <xdr:cNvPr id="28" name="Round Same Side Corner Rectangle 27">
          <a:extLst>
            <a:ext uri="{FF2B5EF4-FFF2-40B4-BE49-F238E27FC236}">
              <a16:creationId xmlns:a16="http://schemas.microsoft.com/office/drawing/2014/main" id="{00000000-0008-0000-0600-00001C000000}"/>
            </a:ext>
          </a:extLst>
        </xdr:cNvPr>
        <xdr:cNvSpPr>
          <a:spLocks/>
        </xdr:cNvSpPr>
      </xdr:nvSpPr>
      <xdr:spPr>
        <a:xfrm rot="-5400000">
          <a:off x="781049" y="4495801"/>
          <a:ext cx="962025"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Use</a:t>
          </a:r>
          <a:r>
            <a:rPr lang="en-AU" sz="1300" b="1" baseline="0">
              <a:solidFill>
                <a:schemeClr val="tx1"/>
              </a:solidFill>
            </a:rPr>
            <a:t> of Feeling Faces</a:t>
          </a:r>
          <a:endParaRPr lang="en-AU" sz="1300" b="1">
            <a:solidFill>
              <a:schemeClr val="tx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2</xdr:col>
      <xdr:colOff>332175</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7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417900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170250</xdr:colOff>
      <xdr:row>3</xdr:row>
      <xdr:rowOff>57300</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900-000003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151200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417900</xdr:colOff>
      <xdr:row>3</xdr:row>
      <xdr:rowOff>57300</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B00-000003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75000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381000" y="1905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twoCellAnchor editAs="oneCell">
    <xdr:from>
      <xdr:col>1</xdr:col>
      <xdr:colOff>142875</xdr:colOff>
      <xdr:row>8</xdr:row>
      <xdr:rowOff>190499</xdr:rowOff>
    </xdr:from>
    <xdr:to>
      <xdr:col>6</xdr:col>
      <xdr:colOff>0</xdr:colOff>
      <xdr:row>14</xdr:row>
      <xdr:rowOff>9524</xdr:rowOff>
    </xdr:to>
    <xdr:sp macro="" textlink="">
      <xdr:nvSpPr>
        <xdr:cNvPr id="3" name="Round Same Side Corner Rectangle 2">
          <a:extLst>
            <a:ext uri="{FF2B5EF4-FFF2-40B4-BE49-F238E27FC236}">
              <a16:creationId xmlns:a16="http://schemas.microsoft.com/office/drawing/2014/main" id="{00000000-0008-0000-0C00-000003000000}"/>
            </a:ext>
          </a:extLst>
        </xdr:cNvPr>
        <xdr:cNvSpPr>
          <a:spLocks/>
        </xdr:cNvSpPr>
      </xdr:nvSpPr>
      <xdr:spPr>
        <a:xfrm rot="-5400000">
          <a:off x="923925" y="1447799"/>
          <a:ext cx="962025" cy="1762125"/>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baseline="0">
              <a:solidFill>
                <a:schemeClr val="tx1"/>
              </a:solidFill>
            </a:rPr>
            <a:t>High5 Programs</a:t>
          </a:r>
          <a:endParaRPr lang="en-AU" sz="1300" b="1">
            <a:solidFill>
              <a:schemeClr val="tx1"/>
            </a:solidFill>
          </a:endParaRPr>
        </a:p>
      </xdr:txBody>
    </xdr:sp>
    <xdr:clientData/>
  </xdr:twoCellAnchor>
  <xdr:twoCellAnchor editAs="oneCell">
    <xdr:from>
      <xdr:col>1</xdr:col>
      <xdr:colOff>142875</xdr:colOff>
      <xdr:row>15</xdr:row>
      <xdr:rowOff>0</xdr:rowOff>
    </xdr:from>
    <xdr:to>
      <xdr:col>5</xdr:col>
      <xdr:colOff>380999</xdr:colOff>
      <xdr:row>20</xdr:row>
      <xdr:rowOff>9525</xdr:rowOff>
    </xdr:to>
    <xdr:sp macro="" textlink="">
      <xdr:nvSpPr>
        <xdr:cNvPr id="4" name="Round Same Side Corner Rectangle 3">
          <a:extLst>
            <a:ext uri="{FF2B5EF4-FFF2-40B4-BE49-F238E27FC236}">
              <a16:creationId xmlns:a16="http://schemas.microsoft.com/office/drawing/2014/main" id="{00000000-0008-0000-0C00-000004000000}"/>
            </a:ext>
          </a:extLst>
        </xdr:cNvPr>
        <xdr:cNvSpPr>
          <a:spLocks/>
        </xdr:cNvSpPr>
      </xdr:nvSpPr>
      <xdr:spPr>
        <a:xfrm rot="-5400000">
          <a:off x="923924" y="2495551"/>
          <a:ext cx="962025" cy="1762124"/>
        </a:xfrm>
        <a:prstGeom prst="round2SameRect">
          <a:avLst>
            <a:gd name="adj1" fmla="val 50000"/>
            <a:gd name="adj2" fmla="val 0"/>
          </a:avLst>
        </a:prstGeom>
        <a:solidFill>
          <a:schemeClr val="bg1">
            <a:lumMod val="95000"/>
          </a:schemeClr>
        </a:solidFill>
        <a:ln w="3175">
          <a:solidFill>
            <a:schemeClr val="tx1"/>
          </a:solidFill>
          <a:roun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0"/>
        <a:lstStyle/>
        <a:p>
          <a:pPr algn="ctr"/>
          <a:r>
            <a:rPr lang="en-AU" sz="1300" b="1">
              <a:solidFill>
                <a:schemeClr val="tx1"/>
              </a:solidFill>
            </a:rPr>
            <a:t>Domain wide</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151200</xdr:colOff>
      <xdr:row>3</xdr:row>
      <xdr:rowOff>57300</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2</xdr:col>
      <xdr:colOff>884625</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75000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0F00-000002000000}"/>
            </a:ext>
          </a:extLst>
        </xdr:cNvPr>
        <xdr:cNvSpPr/>
      </xdr:nvSpPr>
      <xdr:spPr>
        <a:xfrm>
          <a:off x="381000" y="1905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75000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000-000002000000}"/>
            </a:ext>
          </a:extLst>
        </xdr:cNvPr>
        <xdr:cNvSpPr/>
      </xdr:nvSpPr>
      <xdr:spPr>
        <a:xfrm>
          <a:off x="381000" y="1905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151200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1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151200</xdr:colOff>
      <xdr:row>3</xdr:row>
      <xdr:rowOff>57300</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200-000002000000}"/>
            </a:ext>
          </a:extLst>
        </xdr:cNvPr>
        <xdr:cNvSpPr/>
      </xdr:nvSpPr>
      <xdr:spPr>
        <a:xfrm>
          <a:off x="609600" y="381000"/>
          <a:ext cx="1980000" cy="324000"/>
        </a:xfrm>
        <a:prstGeom prst="roundRect">
          <a:avLst/>
        </a:prstGeom>
        <a:solidFill>
          <a:schemeClr val="bg1">
            <a:lumMod val="85000"/>
          </a:schemeClr>
        </a:solidFill>
        <a:ln w="3175">
          <a:solidFill>
            <a:schemeClr val="tx1">
              <a:lumMod val="50000"/>
              <a:lumOff val="50000"/>
            </a:schemeClr>
          </a:solidFill>
        </a:ln>
        <a:effectLst/>
        <a:scene3d>
          <a:camera prst="orthographicFront"/>
          <a:lightRig rig="threePt" dir="t"/>
        </a:scene3d>
        <a:sp3d>
          <a:bevelT w="38100" h="381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AU" sz="1100" b="1">
              <a:solidFill>
                <a:schemeClr val="tx1"/>
              </a:solidFill>
            </a:rPr>
            <a:t>←</a:t>
          </a:r>
          <a:r>
            <a:rPr lang="en-AU" sz="1100">
              <a:solidFill>
                <a:schemeClr val="tx1"/>
              </a:solidFill>
            </a:rPr>
            <a:t> Back to menu</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shivani\AppData\Roaming\Microsoft\Excel\Instructional%20Leadership%20Tool%20(ILT)%20for%20Community%20v0%20(version%201).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shivani\Documents\Jawun\Instructional%20Leadership%20Tool%20(ILT)%20for%20Community%20v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validation"/>
      <sheetName val="Menu"/>
      <sheetName val="Staff list"/>
      <sheetName val="C1 Training register"/>
      <sheetName val="C1 Training Completions"/>
      <sheetName val="C2 Teacher Practice"/>
      <sheetName val="C2 Coaching &amp; Observations"/>
      <sheetName val="C3 Leadership Tasks"/>
      <sheetName val="C4 Lead Instructional Actions"/>
      <sheetName val="C4 Community Data"/>
      <sheetName val="C5 Professional Conversations"/>
      <sheetName val="C5 GGSA service levels"/>
      <sheetName val="C6 Peer Conversations"/>
      <sheetName val="C6 Leader conversations"/>
      <sheetName val="C7 Leading Partnership"/>
      <sheetName val="C8 Parent visits"/>
    </sheetNames>
    <sheetDataSet>
      <sheetData sheetId="0">
        <row r="2">
          <cell r="T2" t="str">
            <v>Staff Meeting</v>
          </cell>
          <cell r="U2" t="str">
            <v>Operational Meeting</v>
          </cell>
        </row>
        <row r="3">
          <cell r="T3" t="str">
            <v>Team Meeting</v>
          </cell>
          <cell r="U3" t="str">
            <v>Term Review</v>
          </cell>
        </row>
        <row r="4">
          <cell r="T4" t="str">
            <v>Other</v>
          </cell>
          <cell r="U4" t="str">
            <v>Other</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validation"/>
      <sheetName val="Menu"/>
      <sheetName val="Staff list"/>
      <sheetName val="C1 Training register"/>
      <sheetName val="C1 Training Completions"/>
      <sheetName val="C2 Teacher Practice"/>
      <sheetName val="C2 Coaching &amp; Observations"/>
      <sheetName val="C3 Leadership Tasks"/>
      <sheetName val="C4 Lead Instructional Actions"/>
      <sheetName val="C4 Community Data"/>
      <sheetName val="C5 Professional Conversations"/>
      <sheetName val="C5 GGSA service levels"/>
      <sheetName val="C6 Peer Conversations"/>
      <sheetName val="C6 Leader conversations"/>
      <sheetName val="C7 Leading Partnership"/>
      <sheetName val="C8 Parent visits"/>
    </sheetNames>
    <sheetDataSet>
      <sheetData sheetId="0">
        <row r="2">
          <cell r="T2" t="str">
            <v>Staff Meeting</v>
          </cell>
          <cell r="U2" t="str">
            <v>Operational Meeting</v>
          </cell>
        </row>
        <row r="3">
          <cell r="T3" t="str">
            <v>Team Meeting</v>
          </cell>
          <cell r="U3" t="str">
            <v>Term Review</v>
          </cell>
        </row>
        <row r="4">
          <cell r="T4" t="str">
            <v>Other</v>
          </cell>
          <cell r="U4" t="str">
            <v>Other</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9</v>
    <v>3</v>
  </rv>
</rvData>
</file>

<file path=xl/richData/rdrichvaluestructure.xml><?xml version="1.0" encoding="utf-8"?>
<rvStructures xmlns="http://schemas.microsoft.com/office/spreadsheetml/2017/richdata" count="1">
  <s t="_error">
    <k n="errorType" t="i"/>
    <k n="subType" t="i"/>
  </s>
</rvStructur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AB183"/>
  <sheetViews>
    <sheetView workbookViewId="0">
      <selection activeCell="Y5" sqref="Y5"/>
    </sheetView>
  </sheetViews>
  <sheetFormatPr defaultColWidth="8.85546875" defaultRowHeight="15"/>
  <cols>
    <col min="1" max="1" width="7.42578125" style="74" bestFit="1" customWidth="1"/>
    <col min="2" max="2" width="15.85546875" style="74" bestFit="1" customWidth="1"/>
    <col min="3" max="3" width="24.28515625" style="74" bestFit="1" customWidth="1"/>
    <col min="4" max="4" width="21.5703125" style="74" bestFit="1" customWidth="1"/>
    <col min="5" max="5" width="39.7109375" style="74" bestFit="1" customWidth="1"/>
    <col min="6" max="6" width="14.5703125" style="74" bestFit="1" customWidth="1"/>
    <col min="7" max="7" width="5" style="74" bestFit="1" customWidth="1"/>
    <col min="8" max="8" width="46.85546875" style="74" bestFit="1" customWidth="1"/>
    <col min="9" max="9" width="10.7109375" style="74" bestFit="1" customWidth="1"/>
    <col min="10" max="10" width="19.42578125" style="74" bestFit="1" customWidth="1"/>
    <col min="11" max="11" width="12" style="74" bestFit="1" customWidth="1"/>
    <col min="12" max="12" width="35.42578125" style="74" bestFit="1" customWidth="1"/>
    <col min="13" max="13" width="23.28515625" style="74" bestFit="1" customWidth="1"/>
    <col min="14" max="14" width="19.5703125" style="74" bestFit="1" customWidth="1"/>
    <col min="15" max="15" width="11" style="74" bestFit="1" customWidth="1"/>
    <col min="16" max="16" width="17.28515625" style="74" bestFit="1" customWidth="1"/>
    <col min="17" max="17" width="9.42578125" style="74" bestFit="1" customWidth="1"/>
    <col min="18" max="18" width="15.42578125" style="74" bestFit="1" customWidth="1"/>
    <col min="19" max="19" width="39.42578125" style="74" bestFit="1" customWidth="1"/>
    <col min="20" max="20" width="45.5703125" style="74" bestFit="1" customWidth="1"/>
    <col min="21" max="21" width="16.140625" style="74" bestFit="1" customWidth="1"/>
    <col min="22" max="22" width="8.85546875" style="74"/>
    <col min="23" max="23" width="14.42578125" style="74" customWidth="1"/>
    <col min="24" max="24" width="19.85546875" style="74" customWidth="1"/>
    <col min="25" max="25" width="15.7109375" style="74" customWidth="1"/>
    <col min="26" max="27" width="8.85546875" style="74"/>
    <col min="28" max="28" width="36.7109375" style="74" bestFit="1" customWidth="1"/>
    <col min="29" max="16384" width="8.85546875" style="74"/>
  </cols>
  <sheetData>
    <row r="1" spans="1:28" s="65" customFormat="1">
      <c r="A1" s="65" t="s">
        <v>0</v>
      </c>
      <c r="B1" s="65" t="s">
        <v>1</v>
      </c>
      <c r="C1" s="65" t="s">
        <v>2</v>
      </c>
      <c r="D1" s="65" t="s">
        <v>3</v>
      </c>
      <c r="E1" s="65" t="s">
        <v>4</v>
      </c>
      <c r="F1" s="65" t="s">
        <v>5</v>
      </c>
      <c r="G1" s="65" t="s">
        <v>3</v>
      </c>
      <c r="H1" s="65" t="s">
        <v>6</v>
      </c>
      <c r="I1" s="65" t="s">
        <v>7</v>
      </c>
      <c r="J1" s="65" t="s">
        <v>8</v>
      </c>
      <c r="K1" s="65" t="s">
        <v>9</v>
      </c>
      <c r="L1" s="65" t="s">
        <v>10</v>
      </c>
      <c r="M1" s="65" t="s">
        <v>11</v>
      </c>
      <c r="N1" s="65" t="s">
        <v>12</v>
      </c>
      <c r="O1" s="65" t="s">
        <v>13</v>
      </c>
      <c r="P1" s="65" t="s">
        <v>14</v>
      </c>
      <c r="Q1" s="65" t="s">
        <v>15</v>
      </c>
      <c r="R1" s="66" t="s">
        <v>16</v>
      </c>
      <c r="S1" s="66" t="s">
        <v>17</v>
      </c>
      <c r="T1" s="66" t="s">
        <v>18</v>
      </c>
      <c r="U1" s="65" t="s">
        <v>19</v>
      </c>
      <c r="W1" s="65" t="s">
        <v>20</v>
      </c>
      <c r="X1" s="65" t="s">
        <v>21</v>
      </c>
      <c r="Y1" s="65" t="s">
        <v>22</v>
      </c>
    </row>
    <row r="2" spans="1:28" ht="15.75">
      <c r="A2" s="67" t="s">
        <v>23</v>
      </c>
      <c r="B2" s="67" t="s">
        <v>24</v>
      </c>
      <c r="C2" s="67" t="str">
        <f>TRIM('Staff list'!B8)&amp;" "&amp;TRIM('Staff list'!E8)</f>
        <v xml:space="preserve"> </v>
      </c>
      <c r="D2" s="68" t="e">
        <f>IF('Staff list'!F8=0,_xludf.NA,'Staff list'!F8)</f>
        <v>#NAME?</v>
      </c>
      <c r="E2" s="68" t="s">
        <v>25</v>
      </c>
      <c r="F2" s="69">
        <f>COUNTIF($D$2:$D$29,E2)</f>
        <v>0</v>
      </c>
      <c r="G2" s="70" t="s">
        <v>26</v>
      </c>
      <c r="H2" s="67" t="s">
        <v>27</v>
      </c>
      <c r="I2" s="71">
        <v>36526</v>
      </c>
      <c r="J2" s="67" t="s">
        <v>28</v>
      </c>
      <c r="K2" s="68" t="s">
        <v>29</v>
      </c>
      <c r="L2" s="67" t="s">
        <v>30</v>
      </c>
      <c r="M2" s="67" t="s">
        <v>31</v>
      </c>
      <c r="N2" s="68" t="s">
        <v>32</v>
      </c>
      <c r="O2" s="67" t="s">
        <v>23</v>
      </c>
      <c r="P2" s="67">
        <v>0</v>
      </c>
      <c r="Q2" s="70" t="s">
        <v>33</v>
      </c>
      <c r="R2" s="72" t="s">
        <v>34</v>
      </c>
      <c r="S2" s="73" t="s">
        <v>35</v>
      </c>
      <c r="T2" s="74" t="s">
        <v>36</v>
      </c>
      <c r="U2" s="74" t="s">
        <v>32</v>
      </c>
      <c r="W2" s="74" t="s">
        <v>32</v>
      </c>
      <c r="X2" s="74" t="s">
        <v>37</v>
      </c>
      <c r="Y2" s="74" t="s">
        <v>38</v>
      </c>
    </row>
    <row r="3" spans="1:28" ht="15.75">
      <c r="A3" s="75" t="s">
        <v>39</v>
      </c>
      <c r="B3" s="75" t="s">
        <v>40</v>
      </c>
      <c r="C3" s="76" t="str">
        <f>TRIM('Staff list'!B9)&amp;" "&amp;TRIM('Staff list'!E9)</f>
        <v xml:space="preserve"> </v>
      </c>
      <c r="D3" s="72" t="e">
        <f>IF('Staff list'!F9=0,_xludf.NA,'Staff list'!F9)</f>
        <v>#NAME?</v>
      </c>
      <c r="E3" s="72" t="s">
        <v>41</v>
      </c>
      <c r="F3" s="77">
        <f>COUNTIF($D$2:$D$29,E3)</f>
        <v>0</v>
      </c>
      <c r="G3" s="78" t="s">
        <v>42</v>
      </c>
      <c r="H3" s="76" t="s">
        <v>43</v>
      </c>
      <c r="I3" s="79">
        <v>46022</v>
      </c>
      <c r="J3" s="76" t="s">
        <v>44</v>
      </c>
      <c r="K3" s="72" t="s">
        <v>45</v>
      </c>
      <c r="L3" s="76" t="s">
        <v>46</v>
      </c>
      <c r="M3" s="76" t="s">
        <v>47</v>
      </c>
      <c r="N3" s="80" t="s">
        <v>48</v>
      </c>
      <c r="O3" s="76" t="s">
        <v>39</v>
      </c>
      <c r="P3" s="76">
        <v>1</v>
      </c>
      <c r="Q3" s="74">
        <v>0</v>
      </c>
      <c r="R3" s="72" t="s">
        <v>49</v>
      </c>
      <c r="S3" s="81" t="s">
        <v>50</v>
      </c>
      <c r="T3" s="74" t="s">
        <v>51</v>
      </c>
      <c r="U3" s="74" t="s">
        <v>52</v>
      </c>
      <c r="V3" s="74" t="s">
        <v>53</v>
      </c>
      <c r="W3" s="74" t="s">
        <v>53</v>
      </c>
      <c r="X3" s="74" t="s">
        <v>54</v>
      </c>
      <c r="Y3" s="74" t="s">
        <v>55</v>
      </c>
    </row>
    <row r="4" spans="1:28" ht="15.75">
      <c r="C4" s="76" t="str">
        <f>TRIM('Staff list'!B10)&amp;" "&amp;TRIM('Staff list'!E10)</f>
        <v xml:space="preserve"> </v>
      </c>
      <c r="D4" s="72" t="e">
        <f>IF('Staff list'!F10=0,_xludf.NA,'Staff list'!F10)</f>
        <v>#NAME?</v>
      </c>
      <c r="E4" s="72" t="s">
        <v>56</v>
      </c>
      <c r="F4" s="77">
        <f>COUNTIF($D$2:$D$29,E4)</f>
        <v>0</v>
      </c>
      <c r="G4" s="74" t="s">
        <v>57</v>
      </c>
      <c r="H4" s="76" t="s">
        <v>58</v>
      </c>
      <c r="J4" s="75" t="s">
        <v>59</v>
      </c>
      <c r="K4" s="80" t="s">
        <v>60</v>
      </c>
      <c r="L4" s="76" t="s">
        <v>61</v>
      </c>
      <c r="M4" s="76" t="s">
        <v>62</v>
      </c>
      <c r="N4" s="76" t="s">
        <v>63</v>
      </c>
      <c r="O4" s="75" t="s">
        <v>64</v>
      </c>
      <c r="P4" s="76">
        <v>2</v>
      </c>
      <c r="Q4" s="74">
        <v>1</v>
      </c>
      <c r="R4" s="72" t="s">
        <v>65</v>
      </c>
      <c r="S4" s="81" t="s">
        <v>66</v>
      </c>
      <c r="T4" s="74" t="s">
        <v>67</v>
      </c>
      <c r="U4" s="74" t="s">
        <v>68</v>
      </c>
      <c r="V4" s="74" t="s">
        <v>69</v>
      </c>
      <c r="W4" s="74" t="s">
        <v>70</v>
      </c>
      <c r="X4" s="74" t="s">
        <v>71</v>
      </c>
      <c r="Y4" s="74" t="s">
        <v>71</v>
      </c>
    </row>
    <row r="5" spans="1:28" ht="15.75">
      <c r="C5" s="76" t="str">
        <f>TRIM('Staff list'!B11)&amp;" "&amp;TRIM('Staff list'!E11)</f>
        <v xml:space="preserve"> </v>
      </c>
      <c r="D5" s="72" t="e">
        <f>IF('Staff list'!F11=0,_xludf.NA,'Staff list'!F11)</f>
        <v>#NAME?</v>
      </c>
      <c r="E5" s="72" t="s">
        <v>72</v>
      </c>
      <c r="F5" s="77">
        <f>COUNTIF($D$2:$D$29,E5)</f>
        <v>0</v>
      </c>
      <c r="G5" s="74" t="s">
        <v>73</v>
      </c>
      <c r="H5" s="76" t="s">
        <v>74</v>
      </c>
      <c r="J5" s="74" t="s">
        <v>75</v>
      </c>
      <c r="L5" s="76" t="s">
        <v>76</v>
      </c>
      <c r="M5" s="75" t="s">
        <v>77</v>
      </c>
      <c r="N5" s="76" t="s">
        <v>78</v>
      </c>
      <c r="P5" s="76">
        <v>3</v>
      </c>
      <c r="Q5" s="74">
        <v>2</v>
      </c>
      <c r="R5" s="72" t="s">
        <v>79</v>
      </c>
      <c r="S5" s="81" t="s">
        <v>80</v>
      </c>
      <c r="T5" s="74" t="s">
        <v>81</v>
      </c>
      <c r="U5" s="74" t="s">
        <v>68</v>
      </c>
      <c r="V5" s="74" t="s">
        <v>82</v>
      </c>
      <c r="W5" s="104"/>
      <c r="X5" s="104"/>
      <c r="AB5" s="82" t="s">
        <v>83</v>
      </c>
    </row>
    <row r="6" spans="1:28" ht="15.75">
      <c r="C6" s="76" t="str">
        <f>TRIM('Staff list'!B12)&amp;" "&amp;TRIM('Staff list'!E12)</f>
        <v xml:space="preserve"> </v>
      </c>
      <c r="D6" s="72" t="e">
        <f>IF('Staff list'!F12=0,_xludf.NA,'Staff list'!F12)</f>
        <v>#NAME?</v>
      </c>
      <c r="E6" s="72" t="s">
        <v>84</v>
      </c>
      <c r="F6" s="77">
        <f t="shared" ref="F6:F11" si="0">COUNTIF($D$2:$D$29,E7)</f>
        <v>0</v>
      </c>
      <c r="H6" s="76" t="s">
        <v>85</v>
      </c>
      <c r="L6" s="76" t="s">
        <v>41</v>
      </c>
      <c r="M6" s="68" t="s">
        <v>86</v>
      </c>
      <c r="N6" s="76" t="s">
        <v>87</v>
      </c>
      <c r="P6" s="76">
        <v>4</v>
      </c>
      <c r="Q6" s="74">
        <v>3</v>
      </c>
      <c r="R6" s="72" t="s">
        <v>88</v>
      </c>
      <c r="S6" s="81" t="s">
        <v>89</v>
      </c>
      <c r="T6" s="74" t="s">
        <v>90</v>
      </c>
      <c r="U6" s="74" t="s">
        <v>91</v>
      </c>
      <c r="V6" s="74" t="s">
        <v>92</v>
      </c>
      <c r="W6" s="83"/>
      <c r="X6" s="83"/>
      <c r="AB6" s="67" t="s">
        <v>35</v>
      </c>
    </row>
    <row r="7" spans="1:28" ht="15.75">
      <c r="C7" s="76" t="str">
        <f>TRIM('Staff list'!B13)&amp;" "&amp;TRIM('Staff list'!E13)</f>
        <v xml:space="preserve"> </v>
      </c>
      <c r="D7" s="72" t="e">
        <f>IF('Staff list'!F13=0,_xludf.NA,'Staff list'!F13)</f>
        <v>#NAME?</v>
      </c>
      <c r="E7" s="72" t="s">
        <v>93</v>
      </c>
      <c r="F7" s="77">
        <f t="shared" si="0"/>
        <v>0</v>
      </c>
      <c r="H7" s="76" t="s">
        <v>94</v>
      </c>
      <c r="L7" s="76" t="s">
        <v>56</v>
      </c>
      <c r="M7" s="72" t="s">
        <v>95</v>
      </c>
      <c r="N7" s="76" t="s">
        <v>96</v>
      </c>
      <c r="P7" s="76">
        <v>5</v>
      </c>
      <c r="Q7" s="74">
        <v>4</v>
      </c>
      <c r="R7" s="72" t="s">
        <v>97</v>
      </c>
      <c r="S7" s="81" t="s">
        <v>98</v>
      </c>
      <c r="T7" s="74" t="s">
        <v>99</v>
      </c>
      <c r="U7" s="74" t="s">
        <v>100</v>
      </c>
      <c r="V7" s="74" t="s">
        <v>69</v>
      </c>
      <c r="W7" s="83"/>
      <c r="X7" s="83"/>
      <c r="AB7" s="76" t="s">
        <v>101</v>
      </c>
    </row>
    <row r="8" spans="1:28" ht="15.75">
      <c r="C8" s="76" t="str">
        <f>TRIM('Staff list'!B14)&amp;" "&amp;TRIM('Staff list'!E14)</f>
        <v xml:space="preserve"> </v>
      </c>
      <c r="D8" s="72" t="e">
        <f>IF('Staff list'!F14=0,_xludf.NA,'Staff list'!F14)</f>
        <v>#NAME?</v>
      </c>
      <c r="E8" s="72" t="s">
        <v>102</v>
      </c>
      <c r="F8" s="77">
        <f t="shared" si="0"/>
        <v>0</v>
      </c>
      <c r="H8" s="75" t="s">
        <v>24</v>
      </c>
      <c r="L8" s="75" t="s">
        <v>72</v>
      </c>
      <c r="M8" s="72" t="s">
        <v>103</v>
      </c>
      <c r="N8" s="75" t="s">
        <v>104</v>
      </c>
      <c r="P8" s="84" t="s">
        <v>105</v>
      </c>
      <c r="Q8" s="74">
        <v>5</v>
      </c>
      <c r="R8" s="72" t="s">
        <v>106</v>
      </c>
      <c r="S8" s="81" t="s">
        <v>107</v>
      </c>
      <c r="T8" s="74" t="s">
        <v>108</v>
      </c>
      <c r="U8" s="74" t="s">
        <v>91</v>
      </c>
      <c r="V8" s="74" t="s">
        <v>109</v>
      </c>
      <c r="W8" s="83"/>
      <c r="X8" s="83"/>
      <c r="AB8" s="76" t="s">
        <v>110</v>
      </c>
    </row>
    <row r="9" spans="1:28" ht="15.75">
      <c r="C9" s="76" t="str">
        <f>TRIM('Staff list'!B15)&amp;" "&amp;TRIM('Staff list'!E15)</f>
        <v xml:space="preserve"> </v>
      </c>
      <c r="D9" s="72" t="e">
        <f>IF('Staff list'!F15=0,_xludf.NA,'Staff list'!F15)</f>
        <v>#NAME?</v>
      </c>
      <c r="E9" s="72" t="s">
        <v>111</v>
      </c>
      <c r="F9" s="77">
        <f t="shared" si="0"/>
        <v>0</v>
      </c>
      <c r="L9" s="67" t="s">
        <v>112</v>
      </c>
      <c r="N9" s="74" t="s">
        <v>113</v>
      </c>
      <c r="Q9" s="72">
        <v>6</v>
      </c>
      <c r="R9" s="72" t="s">
        <v>114</v>
      </c>
      <c r="S9" s="81" t="s">
        <v>115</v>
      </c>
      <c r="T9" s="74" t="s">
        <v>116</v>
      </c>
      <c r="U9" s="74" t="s">
        <v>100</v>
      </c>
      <c r="V9" s="74" t="s">
        <v>117</v>
      </c>
      <c r="W9" s="104"/>
      <c r="X9" s="104"/>
      <c r="AB9" s="76" t="s">
        <v>118</v>
      </c>
    </row>
    <row r="10" spans="1:28" ht="15.75">
      <c r="C10" s="76" t="str">
        <f>TRIM('Staff list'!B16)&amp;" "&amp;TRIM('Staff list'!E16)</f>
        <v xml:space="preserve"> </v>
      </c>
      <c r="D10" s="72" t="e">
        <f>IF('Staff list'!F16=0,_xludf.NA,'Staff list'!F16)</f>
        <v>#NAME?</v>
      </c>
      <c r="E10" s="72" t="s">
        <v>119</v>
      </c>
      <c r="F10" s="77">
        <f t="shared" si="0"/>
        <v>0</v>
      </c>
      <c r="L10" s="76" t="s">
        <v>84</v>
      </c>
      <c r="N10" s="74" t="s">
        <v>120</v>
      </c>
      <c r="Q10" s="72">
        <v>7</v>
      </c>
      <c r="R10" s="72" t="s">
        <v>121</v>
      </c>
      <c r="S10" s="81" t="s">
        <v>122</v>
      </c>
      <c r="T10" s="74" t="s">
        <v>94</v>
      </c>
      <c r="U10" s="74" t="s">
        <v>123</v>
      </c>
      <c r="V10" s="74" t="s">
        <v>124</v>
      </c>
      <c r="W10" s="104"/>
      <c r="X10" s="104"/>
      <c r="AB10" s="76" t="s">
        <v>125</v>
      </c>
    </row>
    <row r="11" spans="1:28" ht="15.75">
      <c r="C11" s="76" t="str">
        <f>TRIM('Staff list'!B17)&amp;" "&amp;TRIM('Staff list'!E17)</f>
        <v xml:space="preserve"> </v>
      </c>
      <c r="D11" s="72" t="e">
        <f>IF('Staff list'!F17=0,_xludf.NA,'Staff list'!F17)</f>
        <v>#NAME?</v>
      </c>
      <c r="E11" s="72" t="s">
        <v>126</v>
      </c>
      <c r="F11" s="85">
        <f t="shared" si="0"/>
        <v>0</v>
      </c>
      <c r="L11" s="76" t="s">
        <v>127</v>
      </c>
      <c r="N11" s="74" t="s">
        <v>128</v>
      </c>
      <c r="Q11" s="72">
        <v>8</v>
      </c>
      <c r="R11" s="72" t="s">
        <v>129</v>
      </c>
      <c r="S11" s="81" t="s">
        <v>130</v>
      </c>
      <c r="T11" s="74" t="s">
        <v>43</v>
      </c>
      <c r="U11" s="74" t="s">
        <v>123</v>
      </c>
      <c r="V11" s="74" t="s">
        <v>131</v>
      </c>
      <c r="W11" s="104"/>
      <c r="X11" s="104"/>
      <c r="AB11" s="76" t="s">
        <v>132</v>
      </c>
    </row>
    <row r="12" spans="1:28" ht="15.75">
      <c r="C12" s="76" t="str">
        <f>TRIM('Staff list'!B18)&amp;" "&amp;TRIM('Staff list'!E18)</f>
        <v xml:space="preserve"> </v>
      </c>
      <c r="D12" s="76" t="e">
        <f>IF('Staff list'!F18=0,_xludf.NA,'Staff list'!F18)</f>
        <v>#NAME?</v>
      </c>
      <c r="E12" s="80" t="s">
        <v>133</v>
      </c>
      <c r="N12" s="74" t="s">
        <v>134</v>
      </c>
      <c r="Q12" s="72">
        <v>9</v>
      </c>
      <c r="R12" s="72" t="s">
        <v>135</v>
      </c>
      <c r="S12" s="81" t="s">
        <v>136</v>
      </c>
      <c r="T12" s="74" t="s">
        <v>137</v>
      </c>
      <c r="U12" s="74" t="s">
        <v>138</v>
      </c>
      <c r="V12" s="74" t="s">
        <v>139</v>
      </c>
      <c r="W12" s="104"/>
      <c r="X12" s="104"/>
      <c r="AB12" s="76" t="s">
        <v>140</v>
      </c>
    </row>
    <row r="13" spans="1:28" ht="15.75">
      <c r="C13" s="76" t="str">
        <f>TRIM('Staff list'!B19)&amp;" "&amp;TRIM('Staff list'!E19)</f>
        <v xml:space="preserve"> </v>
      </c>
      <c r="D13" s="76" t="e">
        <f>IF('Staff list'!F19=0,_xludf.NA,'Staff list'!F19)</f>
        <v>#NAME?</v>
      </c>
      <c r="N13" s="74" t="s">
        <v>141</v>
      </c>
      <c r="Q13" s="72">
        <v>10</v>
      </c>
      <c r="R13" s="72" t="s">
        <v>142</v>
      </c>
      <c r="S13" s="81" t="s">
        <v>143</v>
      </c>
      <c r="T13" s="74" t="s">
        <v>144</v>
      </c>
      <c r="U13" s="74" t="s">
        <v>138</v>
      </c>
      <c r="V13" s="74" t="s">
        <v>145</v>
      </c>
      <c r="W13" s="104"/>
      <c r="X13" s="104"/>
      <c r="AB13" s="76" t="s">
        <v>146</v>
      </c>
    </row>
    <row r="14" spans="1:28" ht="15.75">
      <c r="C14" s="76" t="str">
        <f>TRIM('Staff list'!B20)&amp;" "&amp;TRIM('Staff list'!E20)</f>
        <v xml:space="preserve"> </v>
      </c>
      <c r="D14" s="76" t="e">
        <f>IF('Staff list'!F20=0,_xludf.NA,'Staff list'!F20)</f>
        <v>#NAME?</v>
      </c>
      <c r="N14" s="74" t="s">
        <v>147</v>
      </c>
      <c r="Q14" s="72">
        <v>11</v>
      </c>
      <c r="R14" s="72" t="s">
        <v>148</v>
      </c>
      <c r="S14" s="81" t="s">
        <v>149</v>
      </c>
      <c r="T14" s="74" t="s">
        <v>150</v>
      </c>
      <c r="U14" s="74" t="s">
        <v>151</v>
      </c>
      <c r="V14" s="74" t="s">
        <v>152</v>
      </c>
      <c r="W14" s="104"/>
      <c r="X14" s="104"/>
      <c r="AB14" s="76" t="s">
        <v>153</v>
      </c>
    </row>
    <row r="15" spans="1:28" ht="15.75">
      <c r="C15" s="76" t="str">
        <f>TRIM('Staff list'!B21)&amp;" "&amp;TRIM('Staff list'!E21)</f>
        <v xml:space="preserve"> </v>
      </c>
      <c r="D15" s="76" t="e">
        <f>IF('Staff list'!F21=0,_xludf.NA,'Staff list'!F21)</f>
        <v>#NAME?</v>
      </c>
      <c r="N15" s="74" t="s">
        <v>154</v>
      </c>
      <c r="Q15" s="72">
        <v>12</v>
      </c>
      <c r="R15" s="72" t="s">
        <v>155</v>
      </c>
      <c r="S15" s="81" t="s">
        <v>156</v>
      </c>
      <c r="T15" s="74" t="s">
        <v>157</v>
      </c>
      <c r="U15" s="74" t="s">
        <v>151</v>
      </c>
      <c r="W15" s="104"/>
      <c r="X15" s="104"/>
      <c r="AB15" s="76" t="s">
        <v>98</v>
      </c>
    </row>
    <row r="16" spans="1:28" ht="15.75">
      <c r="C16" s="76" t="str">
        <f>TRIM('Staff list'!B22)&amp;" "&amp;TRIM('Staff list'!E22)</f>
        <v xml:space="preserve"> </v>
      </c>
      <c r="D16" s="76" t="e">
        <f>IF('Staff list'!F22=0,_xludf.NA,'Staff list'!F22)</f>
        <v>#NAME?</v>
      </c>
      <c r="N16" s="74" t="s">
        <v>158</v>
      </c>
      <c r="Q16" s="72">
        <v>13</v>
      </c>
      <c r="R16" s="72" t="s">
        <v>159</v>
      </c>
      <c r="S16" s="81" t="s">
        <v>160</v>
      </c>
      <c r="T16" s="74" t="s">
        <v>161</v>
      </c>
      <c r="U16" s="74" t="s">
        <v>162</v>
      </c>
      <c r="W16" s="104"/>
      <c r="X16" s="104"/>
      <c r="AB16" s="76" t="s">
        <v>163</v>
      </c>
    </row>
    <row r="17" spans="3:28" ht="15.75">
      <c r="C17" s="76" t="str">
        <f>TRIM('Staff list'!B23)&amp;" "&amp;TRIM('Staff list'!E23)</f>
        <v xml:space="preserve"> </v>
      </c>
      <c r="D17" s="76" t="e">
        <f>IF('Staff list'!F23=0,_xludf.NA,'Staff list'!F23)</f>
        <v>#NAME?</v>
      </c>
      <c r="N17" s="74" t="s">
        <v>164</v>
      </c>
      <c r="Q17" s="72">
        <v>14</v>
      </c>
      <c r="R17" s="72" t="s">
        <v>165</v>
      </c>
      <c r="S17" s="81" t="s">
        <v>166</v>
      </c>
      <c r="T17" s="74" t="s">
        <v>167</v>
      </c>
      <c r="U17" s="74" t="s">
        <v>162</v>
      </c>
      <c r="W17" s="83"/>
      <c r="X17" s="83"/>
      <c r="AB17" s="76" t="s">
        <v>168</v>
      </c>
    </row>
    <row r="18" spans="3:28" ht="15.75">
      <c r="C18" s="76" t="str">
        <f>TRIM('Staff list'!B24)&amp;" "&amp;TRIM('Staff list'!E24)</f>
        <v xml:space="preserve"> </v>
      </c>
      <c r="D18" s="76" t="e">
        <f>IF('Staff list'!F24=0,_xludf.NA,'Staff list'!F24)</f>
        <v>#NAME?</v>
      </c>
      <c r="N18" s="74" t="s">
        <v>169</v>
      </c>
      <c r="Q18" s="72">
        <v>15</v>
      </c>
      <c r="R18" s="72" t="s">
        <v>170</v>
      </c>
      <c r="S18" s="81" t="s">
        <v>171</v>
      </c>
      <c r="T18" s="74" t="s">
        <v>172</v>
      </c>
      <c r="U18" s="74" t="s">
        <v>173</v>
      </c>
      <c r="W18" s="104"/>
      <c r="X18" s="104"/>
      <c r="AB18" s="76" t="s">
        <v>107</v>
      </c>
    </row>
    <row r="19" spans="3:28" ht="15.75">
      <c r="C19" s="76" t="str">
        <f>TRIM('Staff list'!B25)&amp;" "&amp;TRIM('Staff list'!E25)</f>
        <v xml:space="preserve"> </v>
      </c>
      <c r="D19" s="76" t="e">
        <f>IF('Staff list'!F25=0,_xludf.NA,'Staff list'!F25)</f>
        <v>#NAME?</v>
      </c>
      <c r="N19" s="74" t="s">
        <v>174</v>
      </c>
      <c r="Q19" s="72">
        <v>16</v>
      </c>
      <c r="R19" s="72" t="s">
        <v>175</v>
      </c>
      <c r="S19" s="81" t="s">
        <v>176</v>
      </c>
      <c r="T19" s="74" t="s">
        <v>177</v>
      </c>
      <c r="U19" s="74" t="s">
        <v>173</v>
      </c>
      <c r="W19" s="104"/>
      <c r="X19" s="104"/>
      <c r="AB19" s="76" t="s">
        <v>178</v>
      </c>
    </row>
    <row r="20" spans="3:28" ht="15.75">
      <c r="C20" s="76" t="str">
        <f>TRIM('Staff list'!B26)&amp;" "&amp;TRIM('Staff list'!E26)</f>
        <v xml:space="preserve"> </v>
      </c>
      <c r="D20" s="76" t="e">
        <f>IF('Staff list'!F26=0,_xludf.NA,'Staff list'!F26)</f>
        <v>#NAME?</v>
      </c>
      <c r="N20" s="74" t="s">
        <v>179</v>
      </c>
      <c r="Q20" s="72">
        <v>17</v>
      </c>
      <c r="R20" s="72" t="s">
        <v>180</v>
      </c>
      <c r="S20" s="86" t="s">
        <v>181</v>
      </c>
      <c r="T20" s="74" t="s">
        <v>182</v>
      </c>
      <c r="U20" s="74" t="s">
        <v>91</v>
      </c>
      <c r="W20" s="104"/>
      <c r="X20" s="104"/>
      <c r="AB20" s="76" t="s">
        <v>183</v>
      </c>
    </row>
    <row r="21" spans="3:28" ht="15.75">
      <c r="C21" s="76" t="str">
        <f>TRIM('Staff list'!B27)&amp;" "&amp;TRIM('Staff list'!E27)</f>
        <v xml:space="preserve"> </v>
      </c>
      <c r="D21" s="76" t="e">
        <f>IF('Staff list'!F27=0,_xludf.NA,'Staff list'!F27)</f>
        <v>#NAME?</v>
      </c>
      <c r="N21" s="74" t="s">
        <v>184</v>
      </c>
      <c r="Q21" s="72">
        <v>18</v>
      </c>
      <c r="R21" s="72" t="s">
        <v>185</v>
      </c>
      <c r="T21" s="74" t="s">
        <v>186</v>
      </c>
      <c r="U21" s="74" t="s">
        <v>100</v>
      </c>
      <c r="W21" s="104"/>
      <c r="X21" s="104"/>
      <c r="AB21" s="76" t="s">
        <v>187</v>
      </c>
    </row>
    <row r="22" spans="3:28" ht="15.75">
      <c r="C22" s="76" t="str">
        <f>TRIM('Staff list'!B28)&amp;" "&amp;TRIM('Staff list'!E28)</f>
        <v xml:space="preserve"> </v>
      </c>
      <c r="D22" s="76" t="e">
        <f>IF('Staff list'!F28=0,_xludf.NA,'Staff list'!F28)</f>
        <v>#NAME?</v>
      </c>
      <c r="N22" s="74" t="s">
        <v>188</v>
      </c>
      <c r="Q22" s="72">
        <v>19</v>
      </c>
      <c r="R22" s="72" t="s">
        <v>189</v>
      </c>
      <c r="T22" s="74" t="s">
        <v>190</v>
      </c>
      <c r="U22" s="74" t="s">
        <v>91</v>
      </c>
      <c r="W22" s="104"/>
      <c r="X22" s="104"/>
      <c r="AB22" s="76" t="s">
        <v>191</v>
      </c>
    </row>
    <row r="23" spans="3:28" ht="15.75">
      <c r="C23" s="76" t="str">
        <f>TRIM('Staff list'!B29)&amp;" "&amp;TRIM('Staff list'!E29)</f>
        <v xml:space="preserve"> </v>
      </c>
      <c r="D23" s="76" t="e">
        <f>IF('Staff list'!F29=0,_xludf.NA,'Staff list'!F29)</f>
        <v>#NAME?</v>
      </c>
      <c r="Q23" s="72">
        <v>20</v>
      </c>
      <c r="R23" s="72" t="s">
        <v>192</v>
      </c>
      <c r="T23" s="74" t="s">
        <v>193</v>
      </c>
      <c r="U23" s="74" t="s">
        <v>100</v>
      </c>
      <c r="W23" s="83"/>
      <c r="X23" s="83"/>
      <c r="AB23" s="76" t="s">
        <v>122</v>
      </c>
    </row>
    <row r="24" spans="3:28" ht="15.75">
      <c r="C24" s="76" t="str">
        <f>TRIM('Staff list'!B30)&amp;" "&amp;TRIM('Staff list'!E30)</f>
        <v xml:space="preserve"> </v>
      </c>
      <c r="D24" s="76" t="e">
        <f>IF('Staff list'!F30=0,_xludf.NA,'Staff list'!F30)</f>
        <v>#NAME?</v>
      </c>
      <c r="Q24" s="72">
        <v>21</v>
      </c>
      <c r="R24" s="72" t="s">
        <v>194</v>
      </c>
      <c r="T24" s="74" t="s">
        <v>195</v>
      </c>
      <c r="U24" s="74" t="s">
        <v>123</v>
      </c>
      <c r="W24" s="104"/>
      <c r="X24" s="104"/>
      <c r="AB24" s="76" t="s">
        <v>196</v>
      </c>
    </row>
    <row r="25" spans="3:28" ht="15.75">
      <c r="C25" s="76" t="str">
        <f>TRIM('Staff list'!B31)&amp;" "&amp;TRIM('Staff list'!E31)</f>
        <v xml:space="preserve"> </v>
      </c>
      <c r="D25" s="76" t="e">
        <f>IF('Staff list'!F31=0,_xludf.NA,'Staff list'!F31)</f>
        <v>#NAME?</v>
      </c>
      <c r="Q25" s="72">
        <v>22</v>
      </c>
      <c r="R25" s="72" t="s">
        <v>197</v>
      </c>
      <c r="T25" s="74" t="s">
        <v>198</v>
      </c>
      <c r="U25" s="74" t="s">
        <v>138</v>
      </c>
      <c r="W25" s="104"/>
      <c r="X25" s="104"/>
      <c r="AB25" s="76" t="s">
        <v>130</v>
      </c>
    </row>
    <row r="26" spans="3:28" ht="15.75">
      <c r="C26" s="76" t="str">
        <f>TRIM('Staff list'!B32)&amp;" "&amp;TRIM('Staff list'!E32)</f>
        <v xml:space="preserve"> </v>
      </c>
      <c r="D26" s="76" t="e">
        <f>IF('Staff list'!F32=0,_xludf.NA,'Staff list'!F32)</f>
        <v>#NAME?</v>
      </c>
      <c r="Q26" s="72">
        <v>23</v>
      </c>
      <c r="R26" s="72" t="s">
        <v>199</v>
      </c>
      <c r="T26" s="74" t="s">
        <v>200</v>
      </c>
      <c r="U26" s="74" t="s">
        <v>151</v>
      </c>
      <c r="W26" s="83"/>
      <c r="X26" s="83"/>
      <c r="AB26" s="76" t="s">
        <v>136</v>
      </c>
    </row>
    <row r="27" spans="3:28" ht="15.75">
      <c r="C27" s="76" t="str">
        <f>TRIM('Staff list'!B33)&amp;" "&amp;TRIM('Staff list'!E33)</f>
        <v xml:space="preserve"> </v>
      </c>
      <c r="D27" s="76" t="e">
        <f>IF('Staff list'!F33=0,_xludf.NA,'Staff list'!F33)</f>
        <v>#NAME?</v>
      </c>
      <c r="Q27" s="72">
        <v>24</v>
      </c>
      <c r="R27" s="72" t="s">
        <v>201</v>
      </c>
      <c r="T27" s="74" t="s">
        <v>202</v>
      </c>
      <c r="U27" s="74" t="s">
        <v>162</v>
      </c>
      <c r="W27" s="83"/>
      <c r="X27" s="83"/>
      <c r="AB27" s="76" t="s">
        <v>143</v>
      </c>
    </row>
    <row r="28" spans="3:28">
      <c r="C28" s="76" t="str">
        <f>TRIM('Staff list'!B34)&amp;" "&amp;TRIM('Staff list'!E34)</f>
        <v xml:space="preserve"> </v>
      </c>
      <c r="D28" s="76" t="e">
        <f>IF('Staff list'!F34=0,_xludf.NA,'Staff list'!F34)</f>
        <v>#NAME?</v>
      </c>
      <c r="Q28" s="72">
        <v>25</v>
      </c>
      <c r="R28" s="72" t="s">
        <v>203</v>
      </c>
      <c r="T28" s="74" t="s">
        <v>204</v>
      </c>
      <c r="U28" s="74" t="s">
        <v>173</v>
      </c>
      <c r="AB28" s="76" t="s">
        <v>205</v>
      </c>
    </row>
    <row r="29" spans="3:28">
      <c r="C29" s="75" t="str">
        <f>TRIM('Staff list'!B35)&amp;" "&amp;TRIM('Staff list'!E35)</f>
        <v xml:space="preserve"> </v>
      </c>
      <c r="D29" s="75" t="e">
        <f>IF('Staff list'!F35=0,_xludf.NA,'Staff list'!F35)</f>
        <v>#NAME?</v>
      </c>
      <c r="Q29" s="72">
        <v>26</v>
      </c>
      <c r="R29" s="72" t="s">
        <v>206</v>
      </c>
      <c r="T29" s="74" t="s">
        <v>207</v>
      </c>
      <c r="U29" s="74" t="s">
        <v>208</v>
      </c>
      <c r="AB29" s="76" t="s">
        <v>209</v>
      </c>
    </row>
    <row r="30" spans="3:28">
      <c r="Q30" s="72">
        <v>27</v>
      </c>
      <c r="R30" s="72" t="s">
        <v>210</v>
      </c>
      <c r="U30" s="74" t="s">
        <v>211</v>
      </c>
      <c r="AB30" s="76" t="s">
        <v>212</v>
      </c>
    </row>
    <row r="31" spans="3:28">
      <c r="Q31" s="72">
        <v>28</v>
      </c>
      <c r="R31" s="72" t="s">
        <v>213</v>
      </c>
      <c r="U31" s="74" t="s">
        <v>214</v>
      </c>
      <c r="AB31" s="76" t="s">
        <v>215</v>
      </c>
    </row>
    <row r="32" spans="3:28">
      <c r="Q32" s="72">
        <v>29</v>
      </c>
      <c r="R32" s="72" t="s">
        <v>216</v>
      </c>
      <c r="U32" s="74" t="s">
        <v>217</v>
      </c>
      <c r="AB32" s="76" t="s">
        <v>218</v>
      </c>
    </row>
    <row r="33" spans="17:28">
      <c r="Q33" s="72">
        <v>30</v>
      </c>
      <c r="R33" s="72" t="s">
        <v>219</v>
      </c>
      <c r="U33" s="74" t="s">
        <v>220</v>
      </c>
      <c r="AB33" s="76" t="s">
        <v>221</v>
      </c>
    </row>
    <row r="34" spans="17:28">
      <c r="Q34" s="72">
        <v>31</v>
      </c>
      <c r="R34" s="72" t="s">
        <v>222</v>
      </c>
      <c r="U34" s="74" t="s">
        <v>223</v>
      </c>
      <c r="AB34" s="76" t="s">
        <v>224</v>
      </c>
    </row>
    <row r="35" spans="17:28">
      <c r="Q35" s="72">
        <v>32</v>
      </c>
      <c r="R35" s="72" t="s">
        <v>225</v>
      </c>
      <c r="U35" s="74" t="s">
        <v>226</v>
      </c>
      <c r="AB35" s="76" t="s">
        <v>227</v>
      </c>
    </row>
    <row r="36" spans="17:28">
      <c r="Q36" s="72">
        <v>33</v>
      </c>
      <c r="R36" s="72" t="s">
        <v>228</v>
      </c>
      <c r="U36" s="74" t="s">
        <v>229</v>
      </c>
      <c r="AB36" s="76" t="s">
        <v>230</v>
      </c>
    </row>
    <row r="37" spans="17:28">
      <c r="Q37" s="72">
        <v>34</v>
      </c>
      <c r="R37" s="72" t="s">
        <v>231</v>
      </c>
      <c r="U37" s="74" t="s">
        <v>232</v>
      </c>
      <c r="AB37" s="76" t="s">
        <v>233</v>
      </c>
    </row>
    <row r="38" spans="17:28">
      <c r="Q38" s="72">
        <v>35</v>
      </c>
      <c r="R38" s="72" t="s">
        <v>234</v>
      </c>
      <c r="U38" s="74" t="s">
        <v>235</v>
      </c>
      <c r="AB38" s="76" t="s">
        <v>236</v>
      </c>
    </row>
    <row r="39" spans="17:28">
      <c r="Q39" s="72">
        <v>36</v>
      </c>
      <c r="R39" s="72" t="s">
        <v>237</v>
      </c>
      <c r="U39" s="74" t="s">
        <v>238</v>
      </c>
      <c r="AB39" s="76" t="s">
        <v>156</v>
      </c>
    </row>
    <row r="40" spans="17:28">
      <c r="Q40" s="72">
        <v>37</v>
      </c>
      <c r="R40" s="72" t="s">
        <v>239</v>
      </c>
      <c r="U40" s="74" t="s">
        <v>240</v>
      </c>
      <c r="AB40" s="76" t="s">
        <v>241</v>
      </c>
    </row>
    <row r="41" spans="17:28">
      <c r="Q41" s="72">
        <v>38</v>
      </c>
      <c r="R41" s="72" t="s">
        <v>242</v>
      </c>
      <c r="U41" s="74" t="s">
        <v>243</v>
      </c>
      <c r="AB41" s="76" t="s">
        <v>171</v>
      </c>
    </row>
    <row r="42" spans="17:28">
      <c r="Q42" s="72">
        <v>39</v>
      </c>
      <c r="R42" s="72" t="s">
        <v>244</v>
      </c>
      <c r="U42" s="74" t="s">
        <v>245</v>
      </c>
      <c r="AB42" s="76" t="s">
        <v>246</v>
      </c>
    </row>
    <row r="43" spans="17:28">
      <c r="Q43" s="72">
        <v>40</v>
      </c>
      <c r="R43" s="72" t="s">
        <v>247</v>
      </c>
      <c r="U43" s="74" t="s">
        <v>248</v>
      </c>
      <c r="AB43" s="76" t="s">
        <v>249</v>
      </c>
    </row>
    <row r="44" spans="17:28">
      <c r="Q44" s="72">
        <v>41</v>
      </c>
      <c r="R44" s="76" t="s">
        <v>250</v>
      </c>
      <c r="U44" s="74" t="s">
        <v>251</v>
      </c>
      <c r="AB44" s="76" t="s">
        <v>252</v>
      </c>
    </row>
    <row r="45" spans="17:28">
      <c r="Q45" s="72">
        <v>42</v>
      </c>
      <c r="R45" s="76" t="s">
        <v>253</v>
      </c>
      <c r="U45" s="74" t="s">
        <v>254</v>
      </c>
      <c r="AB45" s="76" t="s">
        <v>181</v>
      </c>
    </row>
    <row r="46" spans="17:28">
      <c r="Q46" s="72">
        <v>43</v>
      </c>
      <c r="R46" s="75" t="s">
        <v>255</v>
      </c>
      <c r="U46" s="74" t="s">
        <v>256</v>
      </c>
      <c r="AB46" s="76" t="s">
        <v>257</v>
      </c>
    </row>
    <row r="47" spans="17:28">
      <c r="Q47" s="76">
        <v>44</v>
      </c>
      <c r="U47" s="74" t="s">
        <v>258</v>
      </c>
      <c r="AB47" s="75" t="s">
        <v>259</v>
      </c>
    </row>
    <row r="48" spans="17:28">
      <c r="Q48" s="76">
        <v>45</v>
      </c>
      <c r="U48" s="74" t="s">
        <v>260</v>
      </c>
    </row>
    <row r="49" spans="17:21">
      <c r="Q49" s="76">
        <v>46</v>
      </c>
      <c r="U49" s="74" t="s">
        <v>261</v>
      </c>
    </row>
    <row r="50" spans="17:21">
      <c r="Q50" s="76">
        <v>47</v>
      </c>
      <c r="U50" s="74" t="s">
        <v>262</v>
      </c>
    </row>
    <row r="51" spans="17:21">
      <c r="Q51" s="76">
        <v>48</v>
      </c>
      <c r="U51" s="74" t="s">
        <v>263</v>
      </c>
    </row>
    <row r="52" spans="17:21">
      <c r="Q52" s="76">
        <v>49</v>
      </c>
      <c r="U52" s="74" t="s">
        <v>264</v>
      </c>
    </row>
    <row r="53" spans="17:21">
      <c r="Q53" s="76">
        <v>50</v>
      </c>
      <c r="U53" s="74" t="s">
        <v>265</v>
      </c>
    </row>
    <row r="54" spans="17:21">
      <c r="Q54" s="76">
        <v>51</v>
      </c>
      <c r="U54" s="74" t="s">
        <v>266</v>
      </c>
    </row>
    <row r="55" spans="17:21">
      <c r="Q55" s="76">
        <v>52</v>
      </c>
      <c r="U55" s="74" t="s">
        <v>267</v>
      </c>
    </row>
    <row r="56" spans="17:21">
      <c r="Q56" s="76">
        <v>53</v>
      </c>
      <c r="U56" s="74" t="s">
        <v>268</v>
      </c>
    </row>
    <row r="57" spans="17:21">
      <c r="Q57" s="76">
        <v>54</v>
      </c>
      <c r="U57" s="74" t="s">
        <v>269</v>
      </c>
    </row>
    <row r="58" spans="17:21">
      <c r="Q58" s="76">
        <v>55</v>
      </c>
      <c r="U58" s="74" t="s">
        <v>270</v>
      </c>
    </row>
    <row r="59" spans="17:21">
      <c r="Q59" s="76">
        <v>56</v>
      </c>
      <c r="U59" s="74" t="s">
        <v>271</v>
      </c>
    </row>
    <row r="60" spans="17:21">
      <c r="Q60" s="76">
        <v>57</v>
      </c>
      <c r="U60" s="74" t="s">
        <v>272</v>
      </c>
    </row>
    <row r="61" spans="17:21">
      <c r="Q61" s="76">
        <v>58</v>
      </c>
      <c r="U61" s="74" t="s">
        <v>182</v>
      </c>
    </row>
    <row r="62" spans="17:21">
      <c r="Q62" s="76">
        <v>59</v>
      </c>
    </row>
    <row r="63" spans="17:21">
      <c r="Q63" s="76">
        <v>60</v>
      </c>
    </row>
    <row r="64" spans="17:21">
      <c r="Q64" s="76">
        <v>61</v>
      </c>
    </row>
    <row r="65" spans="17:17">
      <c r="Q65" s="76">
        <v>62</v>
      </c>
    </row>
    <row r="66" spans="17:17">
      <c r="Q66" s="76">
        <v>63</v>
      </c>
    </row>
    <row r="67" spans="17:17">
      <c r="Q67" s="76">
        <v>64</v>
      </c>
    </row>
    <row r="68" spans="17:17">
      <c r="Q68" s="76">
        <v>65</v>
      </c>
    </row>
    <row r="69" spans="17:17">
      <c r="Q69" s="76">
        <v>66</v>
      </c>
    </row>
    <row r="70" spans="17:17">
      <c r="Q70" s="76">
        <v>67</v>
      </c>
    </row>
    <row r="71" spans="17:17">
      <c r="Q71" s="76">
        <v>68</v>
      </c>
    </row>
    <row r="72" spans="17:17">
      <c r="Q72" s="76">
        <v>69</v>
      </c>
    </row>
    <row r="73" spans="17:17">
      <c r="Q73" s="76">
        <v>70</v>
      </c>
    </row>
    <row r="74" spans="17:17">
      <c r="Q74" s="76">
        <v>71</v>
      </c>
    </row>
    <row r="75" spans="17:17">
      <c r="Q75" s="76">
        <v>72</v>
      </c>
    </row>
    <row r="76" spans="17:17">
      <c r="Q76" s="76">
        <v>73</v>
      </c>
    </row>
    <row r="77" spans="17:17">
      <c r="Q77" s="76">
        <v>74</v>
      </c>
    </row>
    <row r="78" spans="17:17">
      <c r="Q78" s="76">
        <v>75</v>
      </c>
    </row>
    <row r="79" spans="17:17">
      <c r="Q79" s="76">
        <v>76</v>
      </c>
    </row>
    <row r="80" spans="17:17">
      <c r="Q80" s="76">
        <v>77</v>
      </c>
    </row>
    <row r="81" spans="17:17">
      <c r="Q81" s="76">
        <v>78</v>
      </c>
    </row>
    <row r="82" spans="17:17">
      <c r="Q82" s="76">
        <v>79</v>
      </c>
    </row>
    <row r="83" spans="17:17">
      <c r="Q83" s="76">
        <v>80</v>
      </c>
    </row>
    <row r="84" spans="17:17">
      <c r="Q84" s="76">
        <v>81</v>
      </c>
    </row>
    <row r="85" spans="17:17">
      <c r="Q85" s="76">
        <v>82</v>
      </c>
    </row>
    <row r="86" spans="17:17">
      <c r="Q86" s="76">
        <v>83</v>
      </c>
    </row>
    <row r="87" spans="17:17">
      <c r="Q87" s="76">
        <v>84</v>
      </c>
    </row>
    <row r="88" spans="17:17">
      <c r="Q88" s="76">
        <v>85</v>
      </c>
    </row>
    <row r="89" spans="17:17">
      <c r="Q89" s="76">
        <v>86</v>
      </c>
    </row>
    <row r="90" spans="17:17">
      <c r="Q90" s="76">
        <v>87</v>
      </c>
    </row>
    <row r="91" spans="17:17">
      <c r="Q91" s="76">
        <v>88</v>
      </c>
    </row>
    <row r="92" spans="17:17">
      <c r="Q92" s="76">
        <v>89</v>
      </c>
    </row>
    <row r="93" spans="17:17">
      <c r="Q93" s="76">
        <v>90</v>
      </c>
    </row>
    <row r="94" spans="17:17">
      <c r="Q94" s="76">
        <v>91</v>
      </c>
    </row>
    <row r="95" spans="17:17">
      <c r="Q95" s="76">
        <v>92</v>
      </c>
    </row>
    <row r="96" spans="17:17">
      <c r="Q96" s="76">
        <v>93</v>
      </c>
    </row>
    <row r="97" spans="17:17">
      <c r="Q97" s="76">
        <v>94</v>
      </c>
    </row>
    <row r="98" spans="17:17">
      <c r="Q98" s="76">
        <v>95</v>
      </c>
    </row>
    <row r="99" spans="17:17">
      <c r="Q99" s="76">
        <v>96</v>
      </c>
    </row>
    <row r="100" spans="17:17">
      <c r="Q100" s="76">
        <v>97</v>
      </c>
    </row>
    <row r="101" spans="17:17">
      <c r="Q101" s="76">
        <v>98</v>
      </c>
    </row>
    <row r="102" spans="17:17">
      <c r="Q102" s="76">
        <v>99</v>
      </c>
    </row>
    <row r="103" spans="17:17">
      <c r="Q103" s="76">
        <v>100</v>
      </c>
    </row>
    <row r="104" spans="17:17">
      <c r="Q104" s="76">
        <v>101</v>
      </c>
    </row>
    <row r="105" spans="17:17">
      <c r="Q105" s="76">
        <v>102</v>
      </c>
    </row>
    <row r="106" spans="17:17">
      <c r="Q106" s="76">
        <v>103</v>
      </c>
    </row>
    <row r="107" spans="17:17">
      <c r="Q107" s="76">
        <v>104</v>
      </c>
    </row>
    <row r="108" spans="17:17">
      <c r="Q108" s="76">
        <v>105</v>
      </c>
    </row>
    <row r="109" spans="17:17">
      <c r="Q109" s="76">
        <v>106</v>
      </c>
    </row>
    <row r="110" spans="17:17">
      <c r="Q110" s="76">
        <v>107</v>
      </c>
    </row>
    <row r="111" spans="17:17">
      <c r="Q111" s="76">
        <v>108</v>
      </c>
    </row>
    <row r="112" spans="17:17">
      <c r="Q112" s="76">
        <v>109</v>
      </c>
    </row>
    <row r="113" spans="17:17">
      <c r="Q113" s="76">
        <v>110</v>
      </c>
    </row>
    <row r="114" spans="17:17">
      <c r="Q114" s="76">
        <v>111</v>
      </c>
    </row>
    <row r="115" spans="17:17">
      <c r="Q115" s="76">
        <v>112</v>
      </c>
    </row>
    <row r="116" spans="17:17">
      <c r="Q116" s="76">
        <v>113</v>
      </c>
    </row>
    <row r="117" spans="17:17">
      <c r="Q117" s="76">
        <v>114</v>
      </c>
    </row>
    <row r="118" spans="17:17">
      <c r="Q118" s="76">
        <v>115</v>
      </c>
    </row>
    <row r="119" spans="17:17">
      <c r="Q119" s="76">
        <v>116</v>
      </c>
    </row>
    <row r="120" spans="17:17">
      <c r="Q120" s="76">
        <v>117</v>
      </c>
    </row>
    <row r="121" spans="17:17">
      <c r="Q121" s="76">
        <v>118</v>
      </c>
    </row>
    <row r="122" spans="17:17">
      <c r="Q122" s="76">
        <v>119</v>
      </c>
    </row>
    <row r="123" spans="17:17">
      <c r="Q123" s="76">
        <v>120</v>
      </c>
    </row>
    <row r="124" spans="17:17">
      <c r="Q124" s="76">
        <v>121</v>
      </c>
    </row>
    <row r="125" spans="17:17">
      <c r="Q125" s="76">
        <v>122</v>
      </c>
    </row>
    <row r="126" spans="17:17">
      <c r="Q126" s="76">
        <v>123</v>
      </c>
    </row>
    <row r="127" spans="17:17">
      <c r="Q127" s="76">
        <v>124</v>
      </c>
    </row>
    <row r="128" spans="17:17">
      <c r="Q128" s="76">
        <v>125</v>
      </c>
    </row>
    <row r="129" spans="17:17">
      <c r="Q129" s="76">
        <v>126</v>
      </c>
    </row>
    <row r="130" spans="17:17">
      <c r="Q130" s="76">
        <v>127</v>
      </c>
    </row>
    <row r="131" spans="17:17">
      <c r="Q131" s="76">
        <v>128</v>
      </c>
    </row>
    <row r="132" spans="17:17">
      <c r="Q132" s="76">
        <v>129</v>
      </c>
    </row>
    <row r="133" spans="17:17">
      <c r="Q133" s="76">
        <v>130</v>
      </c>
    </row>
    <row r="134" spans="17:17">
      <c r="Q134" s="76">
        <v>131</v>
      </c>
    </row>
    <row r="135" spans="17:17">
      <c r="Q135" s="76">
        <v>132</v>
      </c>
    </row>
    <row r="136" spans="17:17">
      <c r="Q136" s="76">
        <v>133</v>
      </c>
    </row>
    <row r="137" spans="17:17">
      <c r="Q137" s="76">
        <v>134</v>
      </c>
    </row>
    <row r="138" spans="17:17">
      <c r="Q138" s="76">
        <v>135</v>
      </c>
    </row>
    <row r="139" spans="17:17">
      <c r="Q139" s="76">
        <v>136</v>
      </c>
    </row>
    <row r="140" spans="17:17">
      <c r="Q140" s="76">
        <v>137</v>
      </c>
    </row>
    <row r="141" spans="17:17">
      <c r="Q141" s="76">
        <v>138</v>
      </c>
    </row>
    <row r="142" spans="17:17">
      <c r="Q142" s="76">
        <v>139</v>
      </c>
    </row>
    <row r="143" spans="17:17">
      <c r="Q143" s="76">
        <v>140</v>
      </c>
    </row>
    <row r="144" spans="17:17">
      <c r="Q144" s="76">
        <v>141</v>
      </c>
    </row>
    <row r="145" spans="17:17">
      <c r="Q145" s="76">
        <v>142</v>
      </c>
    </row>
    <row r="146" spans="17:17">
      <c r="Q146" s="76">
        <v>143</v>
      </c>
    </row>
    <row r="147" spans="17:17">
      <c r="Q147" s="76">
        <v>144</v>
      </c>
    </row>
    <row r="148" spans="17:17">
      <c r="Q148" s="76">
        <v>145</v>
      </c>
    </row>
    <row r="149" spans="17:17">
      <c r="Q149" s="76">
        <v>146</v>
      </c>
    </row>
    <row r="150" spans="17:17">
      <c r="Q150" s="76">
        <v>147</v>
      </c>
    </row>
    <row r="151" spans="17:17">
      <c r="Q151" s="76">
        <v>148</v>
      </c>
    </row>
    <row r="152" spans="17:17">
      <c r="Q152" s="76">
        <v>149</v>
      </c>
    </row>
    <row r="153" spans="17:17">
      <c r="Q153" s="76">
        <v>150</v>
      </c>
    </row>
    <row r="154" spans="17:17">
      <c r="Q154" s="76">
        <v>151</v>
      </c>
    </row>
    <row r="155" spans="17:17">
      <c r="Q155" s="76">
        <v>152</v>
      </c>
    </row>
    <row r="156" spans="17:17">
      <c r="Q156" s="76">
        <v>153</v>
      </c>
    </row>
    <row r="157" spans="17:17">
      <c r="Q157" s="76">
        <v>154</v>
      </c>
    </row>
    <row r="158" spans="17:17">
      <c r="Q158" s="76">
        <v>155</v>
      </c>
    </row>
    <row r="159" spans="17:17">
      <c r="Q159" s="76">
        <v>156</v>
      </c>
    </row>
    <row r="160" spans="17:17">
      <c r="Q160" s="76">
        <v>157</v>
      </c>
    </row>
    <row r="161" spans="17:17">
      <c r="Q161" s="76">
        <v>158</v>
      </c>
    </row>
    <row r="162" spans="17:17">
      <c r="Q162" s="76">
        <v>159</v>
      </c>
    </row>
    <row r="163" spans="17:17">
      <c r="Q163" s="76">
        <v>160</v>
      </c>
    </row>
    <row r="164" spans="17:17">
      <c r="Q164" s="76">
        <v>161</v>
      </c>
    </row>
    <row r="165" spans="17:17">
      <c r="Q165" s="76">
        <v>162</v>
      </c>
    </row>
    <row r="166" spans="17:17">
      <c r="Q166" s="76">
        <v>163</v>
      </c>
    </row>
    <row r="167" spans="17:17">
      <c r="Q167" s="76">
        <v>164</v>
      </c>
    </row>
    <row r="168" spans="17:17">
      <c r="Q168" s="76">
        <v>165</v>
      </c>
    </row>
    <row r="169" spans="17:17">
      <c r="Q169" s="76">
        <v>166</v>
      </c>
    </row>
    <row r="170" spans="17:17">
      <c r="Q170" s="76">
        <v>167</v>
      </c>
    </row>
    <row r="171" spans="17:17">
      <c r="Q171" s="76">
        <v>168</v>
      </c>
    </row>
    <row r="172" spans="17:17">
      <c r="Q172" s="76">
        <v>169</v>
      </c>
    </row>
    <row r="173" spans="17:17">
      <c r="Q173" s="76">
        <v>170</v>
      </c>
    </row>
    <row r="174" spans="17:17">
      <c r="Q174" s="76">
        <v>171</v>
      </c>
    </row>
    <row r="175" spans="17:17">
      <c r="Q175" s="76">
        <v>172</v>
      </c>
    </row>
    <row r="176" spans="17:17">
      <c r="Q176" s="76">
        <v>173</v>
      </c>
    </row>
    <row r="177" spans="17:17">
      <c r="Q177" s="76">
        <v>174</v>
      </c>
    </row>
    <row r="178" spans="17:17">
      <c r="Q178" s="76">
        <v>175</v>
      </c>
    </row>
    <row r="179" spans="17:17">
      <c r="Q179" s="76">
        <v>176</v>
      </c>
    </row>
    <row r="180" spans="17:17">
      <c r="Q180" s="76">
        <v>177</v>
      </c>
    </row>
    <row r="181" spans="17:17">
      <c r="Q181" s="76">
        <v>178</v>
      </c>
    </row>
    <row r="182" spans="17:17">
      <c r="Q182" s="76">
        <v>179</v>
      </c>
    </row>
    <row r="183" spans="17:17">
      <c r="Q183" s="75">
        <v>180</v>
      </c>
    </row>
  </sheetData>
  <sheetProtection algorithmName="SHA-512" hashValue="2Ns+eWk7oQEsqz3HSxzGJpTXJiEm2ZiUl3IXU2FTcr4LKcp4uefBk65WBUY8wrXaeieA42Rgwj/ThyaOP2HNQA==" saltValue="mJnc9Z0VEUklMDBOaV77mg==" spinCount="100000" sheet="1" formatCells="0" formatColumns="0" formatRows="0" insertColumns="0" insertRows="0" insertHyperlinks="0" deleteColumns="0" deleteRows="0" sort="0" autoFilter="0" pivotTables="0"/>
  <sortState xmlns:xlrd2="http://schemas.microsoft.com/office/spreadsheetml/2017/richdata2" ref="AB9:AB27">
    <sortCondition ref="AB9"/>
  </sortState>
  <mergeCells count="16">
    <mergeCell ref="W13:X13"/>
    <mergeCell ref="W5:X5"/>
    <mergeCell ref="W9:X9"/>
    <mergeCell ref="W10:X10"/>
    <mergeCell ref="W11:X11"/>
    <mergeCell ref="W12:X12"/>
    <mergeCell ref="W21:X21"/>
    <mergeCell ref="W22:X22"/>
    <mergeCell ref="W24:X24"/>
    <mergeCell ref="W25:X25"/>
    <mergeCell ref="W14:X14"/>
    <mergeCell ref="W15:X15"/>
    <mergeCell ref="W16:X16"/>
    <mergeCell ref="W18:X18"/>
    <mergeCell ref="W19:X19"/>
    <mergeCell ref="W20:X2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BI65"/>
  <sheetViews>
    <sheetView zoomScaleNormal="100" workbookViewId="0">
      <selection activeCell="R2" activeCellId="1" sqref="E2:M4 R2:T4"/>
    </sheetView>
  </sheetViews>
  <sheetFormatPr defaultRowHeight="15"/>
  <cols>
    <col min="1" max="1" width="3.7109375" style="47" customWidth="1"/>
    <col min="2" max="2" width="8.140625" customWidth="1"/>
    <col min="3" max="3" width="8.85546875" customWidth="1"/>
    <col min="4" max="4" width="17.7109375" style="1" customWidth="1"/>
    <col min="5" max="5" width="2.140625" customWidth="1"/>
    <col min="9" max="9" width="7.140625" customWidth="1"/>
    <col min="10" max="10" width="9.140625" customWidth="1"/>
    <col min="13" max="13" width="5.7109375" customWidth="1"/>
    <col min="14" max="14" width="7.140625" customWidth="1"/>
    <col min="20" max="20" width="17.7109375" customWidth="1"/>
    <col min="21" max="21" width="3.7109375" style="47" customWidth="1"/>
    <col min="22" max="61" width="8.85546875" style="47"/>
  </cols>
  <sheetData>
    <row r="1" spans="2:20" s="47" customFormat="1" ht="6" customHeight="1" thickBot="1">
      <c r="D1" s="49"/>
    </row>
    <row r="2" spans="2:20">
      <c r="B2" s="127" t="s">
        <v>273</v>
      </c>
      <c r="C2" s="128"/>
      <c r="D2" s="128"/>
      <c r="E2" s="118"/>
      <c r="F2" s="119"/>
      <c r="G2" s="119"/>
      <c r="H2" s="119"/>
      <c r="I2" s="119"/>
      <c r="J2" s="119"/>
      <c r="K2" s="119"/>
      <c r="L2" s="119"/>
      <c r="M2" s="120"/>
      <c r="N2" s="47"/>
      <c r="O2" s="127" t="s">
        <v>274</v>
      </c>
      <c r="P2" s="128"/>
      <c r="Q2" s="128"/>
      <c r="R2" s="109"/>
      <c r="S2" s="110"/>
      <c r="T2" s="111"/>
    </row>
    <row r="3" spans="2:20">
      <c r="B3" s="129"/>
      <c r="C3" s="130"/>
      <c r="D3" s="130"/>
      <c r="E3" s="121"/>
      <c r="F3" s="122"/>
      <c r="G3" s="122"/>
      <c r="H3" s="122"/>
      <c r="I3" s="122"/>
      <c r="J3" s="122"/>
      <c r="K3" s="122"/>
      <c r="L3" s="122"/>
      <c r="M3" s="123"/>
      <c r="N3" s="47"/>
      <c r="O3" s="129"/>
      <c r="P3" s="130"/>
      <c r="Q3" s="130"/>
      <c r="R3" s="112"/>
      <c r="S3" s="113"/>
      <c r="T3" s="114"/>
    </row>
    <row r="4" spans="2:20" ht="15.75" thickBot="1">
      <c r="B4" s="131"/>
      <c r="C4" s="132"/>
      <c r="D4" s="132"/>
      <c r="E4" s="124"/>
      <c r="F4" s="125"/>
      <c r="G4" s="125"/>
      <c r="H4" s="125"/>
      <c r="I4" s="125"/>
      <c r="J4" s="125"/>
      <c r="K4" s="125"/>
      <c r="L4" s="125"/>
      <c r="M4" s="126"/>
      <c r="N4" s="47"/>
      <c r="O4" s="131"/>
      <c r="P4" s="132"/>
      <c r="Q4" s="132"/>
      <c r="R4" s="115"/>
      <c r="S4" s="116"/>
      <c r="T4" s="117"/>
    </row>
    <row r="5" spans="2:20" s="47" customFormat="1" ht="5.0999999999999996" customHeight="1" thickBot="1">
      <c r="D5" s="49"/>
    </row>
    <row r="6" spans="2:20" ht="15" customHeight="1">
      <c r="B6" s="144" t="s">
        <v>275</v>
      </c>
      <c r="C6" s="145"/>
      <c r="D6" s="105" t="s">
        <v>276</v>
      </c>
      <c r="E6" s="38"/>
      <c r="F6" s="38"/>
      <c r="G6" s="38"/>
      <c r="H6" s="38"/>
      <c r="I6" s="133"/>
      <c r="J6" s="38"/>
      <c r="K6" s="38"/>
      <c r="L6" s="38"/>
      <c r="M6" s="133"/>
      <c r="N6" s="135"/>
      <c r="O6" s="38"/>
      <c r="P6" s="38"/>
      <c r="Q6" s="38"/>
      <c r="R6" s="38"/>
      <c r="S6" s="38"/>
      <c r="T6" s="39"/>
    </row>
    <row r="7" spans="2:20" ht="15" customHeight="1">
      <c r="B7" s="146"/>
      <c r="C7" s="147"/>
      <c r="D7" s="106"/>
      <c r="E7" s="2"/>
      <c r="F7" s="2"/>
      <c r="G7" s="2"/>
      <c r="H7" s="2"/>
      <c r="I7" s="134"/>
      <c r="J7" s="2"/>
      <c r="K7" s="2"/>
      <c r="L7" s="2"/>
      <c r="M7" s="134"/>
      <c r="N7" s="136"/>
      <c r="O7" s="2"/>
      <c r="P7" s="2"/>
      <c r="Q7" s="37"/>
      <c r="R7" s="9"/>
      <c r="S7" s="9"/>
      <c r="T7" s="40"/>
    </row>
    <row r="8" spans="2:20" ht="15" customHeight="1" thickBot="1">
      <c r="B8" s="148"/>
      <c r="C8" s="149"/>
      <c r="D8" s="108"/>
      <c r="E8" s="41"/>
      <c r="F8" s="41"/>
      <c r="G8" s="41"/>
      <c r="H8" s="41"/>
      <c r="I8" s="41"/>
      <c r="J8" s="41"/>
      <c r="K8" s="41"/>
      <c r="L8" s="41"/>
      <c r="M8" s="42"/>
      <c r="N8" s="137"/>
      <c r="O8" s="41"/>
      <c r="P8" s="41"/>
      <c r="Q8" s="41"/>
      <c r="R8" s="41"/>
      <c r="S8" s="41"/>
      <c r="T8" s="43"/>
    </row>
    <row r="9" spans="2:20" s="47" customFormat="1" ht="4.1500000000000004" customHeight="1" thickBot="1">
      <c r="D9" s="50"/>
    </row>
    <row r="10" spans="2:20" ht="15" customHeight="1">
      <c r="B10" s="144" t="s">
        <v>277</v>
      </c>
      <c r="C10" s="145"/>
      <c r="D10" s="105" t="s">
        <v>278</v>
      </c>
      <c r="E10" s="38"/>
      <c r="F10" s="38"/>
      <c r="G10" s="38"/>
      <c r="H10" s="38"/>
      <c r="I10" s="38"/>
      <c r="J10" s="38"/>
      <c r="K10" s="38"/>
      <c r="L10" s="38"/>
      <c r="M10" s="38"/>
      <c r="N10" s="38"/>
      <c r="O10" s="44"/>
      <c r="P10" s="38"/>
      <c r="Q10" s="38"/>
      <c r="R10" s="38"/>
      <c r="S10" s="38"/>
      <c r="T10" s="39"/>
    </row>
    <row r="11" spans="2:20">
      <c r="B11" s="146"/>
      <c r="C11" s="147"/>
      <c r="D11" s="106"/>
      <c r="E11" s="2"/>
      <c r="F11" s="2"/>
      <c r="G11" s="2"/>
      <c r="H11" s="2"/>
      <c r="I11" s="37"/>
      <c r="J11" s="2"/>
      <c r="K11" s="2"/>
      <c r="L11" s="2"/>
      <c r="M11" s="37"/>
      <c r="N11" s="2"/>
      <c r="O11" s="2"/>
      <c r="P11" s="2"/>
      <c r="Q11" s="37"/>
      <c r="R11" s="2"/>
      <c r="S11" s="2"/>
      <c r="T11" s="40"/>
    </row>
    <row r="12" spans="2:20" ht="15" customHeight="1" thickBot="1">
      <c r="B12" s="148"/>
      <c r="C12" s="149"/>
      <c r="D12" s="108"/>
      <c r="E12" s="41"/>
      <c r="F12" s="41"/>
      <c r="G12" s="41"/>
      <c r="H12" s="41"/>
      <c r="I12" s="41"/>
      <c r="J12" s="41"/>
      <c r="K12" s="41"/>
      <c r="L12" s="41"/>
      <c r="M12" s="41"/>
      <c r="N12" s="41"/>
      <c r="O12" s="41"/>
      <c r="P12" s="41"/>
      <c r="Q12" s="41"/>
      <c r="R12" s="41"/>
      <c r="S12" s="41"/>
      <c r="T12" s="43"/>
    </row>
    <row r="13" spans="2:20" s="47" customFormat="1" ht="5.0999999999999996" customHeight="1" thickBot="1">
      <c r="D13" s="50"/>
    </row>
    <row r="14" spans="2:20">
      <c r="B14" s="144" t="s">
        <v>279</v>
      </c>
      <c r="C14" s="145"/>
      <c r="D14" s="105" t="s">
        <v>280</v>
      </c>
      <c r="E14" s="38"/>
      <c r="F14" s="38"/>
      <c r="G14" s="38"/>
      <c r="H14" s="38"/>
      <c r="I14" s="38"/>
      <c r="J14" s="38"/>
      <c r="K14" s="38"/>
      <c r="L14" s="38"/>
      <c r="M14" s="38"/>
      <c r="N14" s="38"/>
      <c r="O14" s="38"/>
      <c r="P14" s="38"/>
      <c r="Q14" s="38"/>
      <c r="R14" s="38"/>
      <c r="S14" s="38"/>
      <c r="T14" s="39"/>
    </row>
    <row r="15" spans="2:20" ht="15" customHeight="1">
      <c r="B15" s="146"/>
      <c r="C15" s="147"/>
      <c r="D15" s="106"/>
      <c r="E15" s="2"/>
      <c r="F15" s="2"/>
      <c r="G15" s="2"/>
      <c r="H15" s="2"/>
      <c r="I15" s="45"/>
      <c r="J15" s="2"/>
      <c r="K15" s="2"/>
      <c r="L15" s="2"/>
      <c r="M15" s="45"/>
      <c r="N15" s="9"/>
      <c r="O15" s="2"/>
      <c r="P15" s="2"/>
      <c r="Q15" s="37"/>
      <c r="R15" s="2"/>
      <c r="S15" s="2"/>
      <c r="T15" s="40"/>
    </row>
    <row r="16" spans="2:20" ht="15.75" thickBot="1">
      <c r="B16" s="148"/>
      <c r="C16" s="149"/>
      <c r="D16" s="108"/>
      <c r="E16" s="41"/>
      <c r="F16" s="41"/>
      <c r="G16" s="41"/>
      <c r="H16" s="41"/>
      <c r="I16" s="41"/>
      <c r="J16" s="41"/>
      <c r="K16" s="41"/>
      <c r="L16" s="41"/>
      <c r="M16" s="41"/>
      <c r="N16" s="41"/>
      <c r="O16" s="41"/>
      <c r="P16" s="41"/>
      <c r="Q16" s="41"/>
      <c r="R16" s="41"/>
      <c r="S16" s="41"/>
      <c r="T16" s="43"/>
    </row>
    <row r="17" spans="2:20" s="47" customFormat="1" ht="5.0999999999999996" customHeight="1" thickBot="1">
      <c r="D17" s="50"/>
    </row>
    <row r="18" spans="2:20" ht="15" customHeight="1">
      <c r="B18" s="138" t="s">
        <v>281</v>
      </c>
      <c r="C18" s="139"/>
      <c r="D18" s="105" t="s">
        <v>282</v>
      </c>
      <c r="E18" s="38"/>
      <c r="F18" s="38"/>
      <c r="G18" s="38"/>
      <c r="H18" s="38"/>
      <c r="I18" s="38"/>
      <c r="J18" s="38"/>
      <c r="K18" s="38"/>
      <c r="L18" s="38"/>
      <c r="M18" s="38"/>
      <c r="N18" s="38"/>
      <c r="O18" s="38"/>
      <c r="P18" s="38"/>
      <c r="Q18" s="38"/>
      <c r="R18" s="38"/>
      <c r="S18" s="38"/>
      <c r="T18" s="39"/>
    </row>
    <row r="19" spans="2:20" ht="15" customHeight="1">
      <c r="B19" s="140"/>
      <c r="C19" s="141"/>
      <c r="D19" s="106"/>
      <c r="E19" s="2"/>
      <c r="F19" s="2"/>
      <c r="G19" s="2"/>
      <c r="H19" s="2"/>
      <c r="I19" s="2"/>
      <c r="J19" s="2"/>
      <c r="K19" s="2"/>
      <c r="L19" s="2"/>
      <c r="M19" s="2"/>
      <c r="N19" s="2"/>
      <c r="O19" s="2"/>
      <c r="P19" s="2"/>
      <c r="Q19" s="2"/>
      <c r="R19" s="2"/>
      <c r="S19" s="2"/>
      <c r="T19" s="40"/>
    </row>
    <row r="20" spans="2:20" ht="15" customHeight="1" thickBot="1">
      <c r="B20" s="142"/>
      <c r="C20" s="143"/>
      <c r="D20" s="108"/>
      <c r="E20" s="41"/>
      <c r="F20" s="41"/>
      <c r="G20" s="41"/>
      <c r="H20" s="41"/>
      <c r="I20" s="41"/>
      <c r="J20" s="41"/>
      <c r="K20" s="41"/>
      <c r="L20" s="41"/>
      <c r="M20" s="41"/>
      <c r="N20" s="41"/>
      <c r="O20" s="41"/>
      <c r="P20" s="41"/>
      <c r="Q20" s="41"/>
      <c r="R20" s="41"/>
      <c r="S20" s="41"/>
      <c r="T20" s="43"/>
    </row>
    <row r="21" spans="2:20" s="47" customFormat="1" ht="5.0999999999999996" customHeight="1" thickBot="1">
      <c r="D21" s="50"/>
    </row>
    <row r="22" spans="2:20">
      <c r="B22" s="144" t="s">
        <v>283</v>
      </c>
      <c r="C22" s="145"/>
      <c r="D22" s="105" t="s">
        <v>284</v>
      </c>
      <c r="E22" s="38"/>
      <c r="F22" s="38"/>
      <c r="G22" s="38"/>
      <c r="H22" s="38"/>
      <c r="I22" s="38"/>
      <c r="J22" s="38"/>
      <c r="K22" s="38"/>
      <c r="L22" s="38"/>
      <c r="M22" s="38"/>
      <c r="N22" s="38"/>
      <c r="O22" s="38"/>
      <c r="P22" s="38"/>
      <c r="Q22" s="38"/>
      <c r="R22" s="38"/>
      <c r="S22" s="38"/>
      <c r="T22" s="39"/>
    </row>
    <row r="23" spans="2:20" ht="15" customHeight="1">
      <c r="B23" s="146"/>
      <c r="C23" s="147"/>
      <c r="D23" s="106"/>
      <c r="E23" s="2"/>
      <c r="F23" s="2"/>
      <c r="G23" s="2"/>
      <c r="H23" s="2"/>
      <c r="I23" s="45"/>
      <c r="J23" s="2"/>
      <c r="K23" s="2"/>
      <c r="L23" s="2"/>
      <c r="M23" s="45"/>
      <c r="N23" s="2"/>
      <c r="O23" s="2"/>
      <c r="P23" s="2"/>
      <c r="Q23" s="2"/>
      <c r="R23" s="2"/>
      <c r="S23" s="2"/>
      <c r="T23" s="40"/>
    </row>
    <row r="24" spans="2:20">
      <c r="B24" s="150"/>
      <c r="C24" s="151"/>
      <c r="D24" s="107"/>
      <c r="E24" s="3"/>
      <c r="F24" s="3"/>
      <c r="G24" s="3"/>
      <c r="H24" s="3"/>
      <c r="I24" s="3"/>
      <c r="J24" s="3"/>
      <c r="K24" s="3"/>
      <c r="L24" s="3"/>
      <c r="M24" s="3"/>
      <c r="N24" s="3"/>
      <c r="O24" s="3"/>
      <c r="P24" s="3"/>
      <c r="Q24" s="3"/>
      <c r="R24" s="3"/>
      <c r="S24" s="3"/>
      <c r="T24" s="46"/>
    </row>
    <row r="25" spans="2:20" s="47" customFormat="1" ht="5.0999999999999996" customHeight="1" thickBot="1">
      <c r="B25" s="51"/>
      <c r="C25" s="52"/>
      <c r="D25" s="53"/>
      <c r="E25" s="52"/>
      <c r="F25" s="52"/>
      <c r="G25" s="52"/>
      <c r="H25" s="52"/>
      <c r="I25" s="52"/>
      <c r="J25" s="52"/>
      <c r="K25" s="52"/>
      <c r="L25" s="52"/>
      <c r="M25" s="52"/>
      <c r="N25" s="52"/>
      <c r="O25" s="52"/>
      <c r="P25" s="52"/>
      <c r="Q25" s="52"/>
      <c r="R25" s="52"/>
      <c r="S25" s="52"/>
      <c r="T25" s="54"/>
    </row>
    <row r="26" spans="2:20" ht="15" customHeight="1">
      <c r="B26" s="138" t="s">
        <v>285</v>
      </c>
      <c r="C26" s="139"/>
      <c r="D26" s="105" t="s">
        <v>286</v>
      </c>
      <c r="E26" s="38"/>
      <c r="F26" s="38"/>
      <c r="G26" s="38"/>
      <c r="H26" s="38"/>
      <c r="I26" s="38"/>
      <c r="J26" s="38"/>
      <c r="K26" s="38"/>
      <c r="L26" s="38"/>
      <c r="M26" s="38"/>
      <c r="N26" s="38"/>
      <c r="O26" s="38"/>
      <c r="P26" s="38"/>
      <c r="Q26" s="38"/>
      <c r="R26" s="38"/>
      <c r="S26" s="38"/>
      <c r="T26" s="39"/>
    </row>
    <row r="27" spans="2:20" ht="15" customHeight="1">
      <c r="B27" s="140"/>
      <c r="C27" s="141"/>
      <c r="D27" s="106"/>
      <c r="E27" s="2"/>
      <c r="F27" s="2"/>
      <c r="G27" s="2"/>
      <c r="H27" s="2"/>
      <c r="I27" s="37"/>
      <c r="J27" s="2"/>
      <c r="K27" s="2"/>
      <c r="L27" s="2"/>
      <c r="M27" s="2"/>
      <c r="N27" s="2"/>
      <c r="O27" s="2"/>
      <c r="P27" s="2"/>
      <c r="Q27" s="2"/>
      <c r="R27" s="2"/>
      <c r="S27" s="2"/>
      <c r="T27" s="40"/>
    </row>
    <row r="28" spans="2:20" ht="15" customHeight="1" thickBot="1">
      <c r="B28" s="142"/>
      <c r="C28" s="143"/>
      <c r="D28" s="108"/>
      <c r="E28" s="41"/>
      <c r="F28" s="41"/>
      <c r="G28" s="41"/>
      <c r="H28" s="41"/>
      <c r="I28" s="41"/>
      <c r="J28" s="41"/>
      <c r="K28" s="41"/>
      <c r="L28" s="41"/>
      <c r="M28" s="41"/>
      <c r="N28" s="41"/>
      <c r="O28" s="41"/>
      <c r="P28" s="41"/>
      <c r="Q28" s="41"/>
      <c r="R28" s="41"/>
      <c r="S28" s="41"/>
      <c r="T28" s="43"/>
    </row>
    <row r="29" spans="2:20" s="47" customFormat="1" ht="5.0999999999999996" customHeight="1" thickBot="1">
      <c r="D29" s="50"/>
    </row>
    <row r="30" spans="2:20" ht="15" customHeight="1">
      <c r="B30" s="138" t="s">
        <v>287</v>
      </c>
      <c r="C30" s="139"/>
      <c r="D30" s="105" t="s">
        <v>288</v>
      </c>
      <c r="E30" s="38"/>
      <c r="F30" s="38"/>
      <c r="G30" s="38"/>
      <c r="H30" s="38"/>
      <c r="I30" s="38"/>
      <c r="J30" s="38"/>
      <c r="K30" s="38"/>
      <c r="L30" s="38"/>
      <c r="M30" s="38"/>
      <c r="N30" s="38"/>
      <c r="O30" s="38"/>
      <c r="P30" s="38"/>
      <c r="Q30" s="38"/>
      <c r="R30" s="38"/>
      <c r="S30" s="38"/>
      <c r="T30" s="39"/>
    </row>
    <row r="31" spans="2:20" ht="15" customHeight="1">
      <c r="B31" s="140"/>
      <c r="C31" s="141"/>
      <c r="D31" s="106"/>
      <c r="E31" s="2"/>
      <c r="F31" s="2"/>
      <c r="G31" s="2"/>
      <c r="H31" s="2"/>
      <c r="I31" s="2"/>
      <c r="J31" s="2"/>
      <c r="K31" s="2"/>
      <c r="L31" s="2"/>
      <c r="M31" s="2"/>
      <c r="N31" s="2"/>
      <c r="O31" s="2"/>
      <c r="P31" s="2"/>
      <c r="Q31" s="2"/>
      <c r="R31" s="2"/>
      <c r="S31" s="2"/>
      <c r="T31" s="40"/>
    </row>
    <row r="32" spans="2:20" ht="15" customHeight="1" thickBot="1">
      <c r="B32" s="142"/>
      <c r="C32" s="143"/>
      <c r="D32" s="108"/>
      <c r="E32" s="41"/>
      <c r="F32" s="41"/>
      <c r="G32" s="41"/>
      <c r="H32" s="41"/>
      <c r="I32" s="41"/>
      <c r="J32" s="41"/>
      <c r="K32" s="41"/>
      <c r="L32" s="41"/>
      <c r="M32" s="41"/>
      <c r="N32" s="41"/>
      <c r="O32" s="41"/>
      <c r="P32" s="41"/>
      <c r="Q32" s="41"/>
      <c r="R32" s="41"/>
      <c r="S32" s="41"/>
      <c r="T32" s="43"/>
    </row>
    <row r="33" spans="1:22" s="47" customFormat="1" ht="5.0999999999999996" customHeight="1" thickBot="1">
      <c r="D33" s="50"/>
    </row>
    <row r="34" spans="1:22" ht="15" customHeight="1">
      <c r="B34" s="138" t="s">
        <v>289</v>
      </c>
      <c r="C34" s="139"/>
      <c r="D34" s="105" t="s">
        <v>290</v>
      </c>
      <c r="E34" s="38"/>
      <c r="F34" s="38"/>
      <c r="G34" s="38"/>
      <c r="H34" s="38"/>
      <c r="I34" s="38"/>
      <c r="J34" s="38"/>
      <c r="K34" s="38"/>
      <c r="L34" s="38"/>
      <c r="M34" s="38"/>
      <c r="N34" s="38"/>
      <c r="O34" s="38"/>
      <c r="P34" s="38"/>
      <c r="Q34" s="38"/>
      <c r="R34" s="38"/>
      <c r="S34" s="38"/>
      <c r="T34" s="39"/>
    </row>
    <row r="35" spans="1:22">
      <c r="B35" s="140"/>
      <c r="C35" s="141"/>
      <c r="D35" s="106"/>
      <c r="E35" s="2"/>
      <c r="F35" s="2"/>
      <c r="G35" s="2"/>
      <c r="H35" s="2"/>
      <c r="I35" s="2"/>
      <c r="J35" s="2"/>
      <c r="K35" s="2"/>
      <c r="L35" s="2"/>
      <c r="M35" s="2"/>
      <c r="N35" s="2"/>
      <c r="O35" s="2"/>
      <c r="P35" s="2"/>
      <c r="Q35" s="2"/>
      <c r="R35" s="2"/>
      <c r="S35" s="2"/>
      <c r="T35" s="40"/>
    </row>
    <row r="36" spans="1:22" ht="15.75" thickBot="1">
      <c r="B36" s="142"/>
      <c r="C36" s="143"/>
      <c r="D36" s="108"/>
      <c r="E36" s="41"/>
      <c r="F36" s="41"/>
      <c r="G36" s="41"/>
      <c r="H36" s="41"/>
      <c r="I36" s="41"/>
      <c r="J36" s="41"/>
      <c r="K36" s="41"/>
      <c r="L36" s="41"/>
      <c r="M36" s="41"/>
      <c r="N36" s="41"/>
      <c r="O36" s="41"/>
      <c r="P36" s="41"/>
      <c r="Q36" s="41"/>
      <c r="R36" s="41"/>
      <c r="S36" s="41"/>
      <c r="T36" s="43"/>
    </row>
    <row r="37" spans="1:22" s="47" customFormat="1" ht="5.0999999999999996" customHeight="1">
      <c r="D37" s="49"/>
    </row>
    <row r="38" spans="1:22" ht="24" hidden="1" thickBot="1">
      <c r="B38" s="155" t="s">
        <v>291</v>
      </c>
      <c r="C38" s="156"/>
      <c r="D38" s="156"/>
      <c r="E38" s="157" t="s">
        <v>292</v>
      </c>
      <c r="F38" s="158"/>
      <c r="G38" s="158"/>
      <c r="H38" s="158"/>
      <c r="I38" s="158"/>
      <c r="J38" s="159"/>
      <c r="L38" s="160" t="s">
        <v>293</v>
      </c>
      <c r="M38" s="161"/>
      <c r="N38" s="161"/>
      <c r="O38" s="161"/>
      <c r="P38" s="161"/>
      <c r="Q38" s="152">
        <v>0.67</v>
      </c>
      <c r="R38" s="153"/>
      <c r="S38" s="153"/>
      <c r="T38" s="154"/>
    </row>
    <row r="39" spans="1:22" s="47" customFormat="1" ht="15" customHeight="1">
      <c r="B39" s="48"/>
      <c r="D39" s="49"/>
    </row>
    <row r="40" spans="1:22" s="47" customFormat="1" hidden="1">
      <c r="A40" s="47" t="e">
        <f ca="1">CELL("width",A40)</f>
        <v>#VALUE!</v>
      </c>
      <c r="B40" s="47" t="e">
        <f t="shared" ref="B40:U40" ca="1" si="0">CELL("width",B40)</f>
        <v>#VALUE!</v>
      </c>
      <c r="C40" s="47" t="e">
        <f t="shared" ca="1" si="0"/>
        <v>#VALUE!</v>
      </c>
      <c r="D40" s="47" t="e">
        <f t="shared" ca="1" si="0"/>
        <v>#VALUE!</v>
      </c>
      <c r="E40" s="47" t="e">
        <f t="shared" ca="1" si="0"/>
        <v>#VALUE!</v>
      </c>
      <c r="F40" s="47" t="e">
        <f t="shared" ca="1" si="0"/>
        <v>#VALUE!</v>
      </c>
      <c r="G40" s="47" t="e">
        <f t="shared" ca="1" si="0"/>
        <v>#VALUE!</v>
      </c>
      <c r="H40" s="47" t="e">
        <f t="shared" ca="1" si="0"/>
        <v>#VALUE!</v>
      </c>
      <c r="I40" s="47" t="e">
        <f t="shared" ca="1" si="0"/>
        <v>#VALUE!</v>
      </c>
      <c r="J40" s="47" t="e">
        <f t="shared" ca="1" si="0"/>
        <v>#VALUE!</v>
      </c>
      <c r="K40" s="47" t="e">
        <f t="shared" ca="1" si="0"/>
        <v>#VALUE!</v>
      </c>
      <c r="L40" s="47" t="e">
        <f t="shared" ca="1" si="0"/>
        <v>#VALUE!</v>
      </c>
      <c r="M40" s="47" t="e">
        <f t="shared" ca="1" si="0"/>
        <v>#VALUE!</v>
      </c>
      <c r="N40" s="47" t="e">
        <f t="shared" ca="1" si="0"/>
        <v>#VALUE!</v>
      </c>
      <c r="O40" s="47" t="e">
        <f t="shared" ca="1" si="0"/>
        <v>#VALUE!</v>
      </c>
      <c r="P40" s="47" t="e">
        <f t="shared" ca="1" si="0"/>
        <v>#VALUE!</v>
      </c>
      <c r="Q40" s="47" t="e">
        <f t="shared" ca="1" si="0"/>
        <v>#VALUE!</v>
      </c>
      <c r="R40" s="47" t="e">
        <f t="shared" ca="1" si="0"/>
        <v>#VALUE!</v>
      </c>
      <c r="S40" s="47" t="e">
        <f t="shared" ca="1" si="0"/>
        <v>#VALUE!</v>
      </c>
      <c r="T40" s="47" t="e">
        <f t="shared" ca="1" si="0"/>
        <v>#VALUE!</v>
      </c>
      <c r="U40" s="47" t="e">
        <f t="shared" ca="1" si="0"/>
        <v>#VALUE!</v>
      </c>
      <c r="V40" s="47" t="e">
        <f ca="1">SUM(A40:U40)</f>
        <v>#VALUE!</v>
      </c>
    </row>
    <row r="41" spans="1:22" s="47" customFormat="1">
      <c r="D41" s="49"/>
    </row>
    <row r="42" spans="1:22" s="47" customFormat="1">
      <c r="D42" s="49"/>
    </row>
    <row r="43" spans="1:22" s="47" customFormat="1">
      <c r="D43" s="49"/>
    </row>
    <row r="44" spans="1:22" s="47" customFormat="1">
      <c r="D44" s="49"/>
    </row>
    <row r="45" spans="1:22" s="47" customFormat="1">
      <c r="D45" s="49"/>
    </row>
    <row r="46" spans="1:22" s="47" customFormat="1">
      <c r="D46" s="49"/>
    </row>
    <row r="47" spans="1:22" s="47" customFormat="1">
      <c r="D47" s="49"/>
    </row>
    <row r="48" spans="1:22" s="47" customFormat="1">
      <c r="D48" s="49"/>
    </row>
    <row r="49" spans="4:4" s="47" customFormat="1">
      <c r="D49" s="49"/>
    </row>
    <row r="50" spans="4:4" s="47" customFormat="1">
      <c r="D50" s="49"/>
    </row>
    <row r="51" spans="4:4" s="47" customFormat="1">
      <c r="D51" s="49"/>
    </row>
    <row r="52" spans="4:4" s="47" customFormat="1">
      <c r="D52" s="49"/>
    </row>
    <row r="53" spans="4:4" s="47" customFormat="1">
      <c r="D53" s="49"/>
    </row>
    <row r="54" spans="4:4" s="47" customFormat="1">
      <c r="D54" s="49"/>
    </row>
    <row r="55" spans="4:4" s="47" customFormat="1">
      <c r="D55" s="49"/>
    </row>
    <row r="56" spans="4:4" s="47" customFormat="1">
      <c r="D56" s="49"/>
    </row>
    <row r="57" spans="4:4" s="47" customFormat="1">
      <c r="D57" s="49"/>
    </row>
    <row r="58" spans="4:4" s="47" customFormat="1">
      <c r="D58" s="49"/>
    </row>
    <row r="59" spans="4:4" s="47" customFormat="1">
      <c r="D59" s="49"/>
    </row>
    <row r="60" spans="4:4" s="47" customFormat="1">
      <c r="D60" s="49"/>
    </row>
    <row r="61" spans="4:4" s="47" customFormat="1">
      <c r="D61" s="49"/>
    </row>
    <row r="62" spans="4:4" s="47" customFormat="1">
      <c r="D62" s="49"/>
    </row>
    <row r="63" spans="4:4" s="47" customFormat="1">
      <c r="D63" s="49"/>
    </row>
    <row r="64" spans="4:4" s="47" customFormat="1">
      <c r="D64" s="49"/>
    </row>
    <row r="65" spans="4:4" s="47" customFormat="1">
      <c r="D65" s="49"/>
    </row>
  </sheetData>
  <sheetProtection algorithmName="SHA-512" hashValue="Qf8trv7W3DDIGyyITuVNjrlBEUQnk7Eh0f0+/j454GOqaLicEmKSN1V/ulCf1iQirMCBwYGduFe+BtGUFImDTw==" saltValue="Zst5gzBM6ynbxQPZsMk3pQ==" spinCount="100000" sheet="1" objects="1" scenarios="1" selectLockedCells="1"/>
  <dataConsolidate/>
  <mergeCells count="27">
    <mergeCell ref="Q38:T38"/>
    <mergeCell ref="B38:D38"/>
    <mergeCell ref="E38:J38"/>
    <mergeCell ref="L38:P38"/>
    <mergeCell ref="D34:D36"/>
    <mergeCell ref="B34:C36"/>
    <mergeCell ref="D30:D32"/>
    <mergeCell ref="D26:D28"/>
    <mergeCell ref="R2:T4"/>
    <mergeCell ref="E2:M4"/>
    <mergeCell ref="B2:D4"/>
    <mergeCell ref="O2:Q4"/>
    <mergeCell ref="I6:I7"/>
    <mergeCell ref="N6:N8"/>
    <mergeCell ref="B30:C32"/>
    <mergeCell ref="B26:C28"/>
    <mergeCell ref="B18:C20"/>
    <mergeCell ref="B14:C16"/>
    <mergeCell ref="B22:C24"/>
    <mergeCell ref="M6:M7"/>
    <mergeCell ref="B6:C8"/>
    <mergeCell ref="B10:C12"/>
    <mergeCell ref="D22:D24"/>
    <mergeCell ref="D18:D20"/>
    <mergeCell ref="D14:D16"/>
    <mergeCell ref="D6:D8"/>
    <mergeCell ref="D10:D12"/>
  </mergeCells>
  <conditionalFormatting sqref="Q38:T38">
    <cfRule type="colorScale" priority="1">
      <colorScale>
        <cfvo type="num" val="0"/>
        <cfvo type="num" val="1"/>
        <color rgb="FFFF7128"/>
        <color rgb="FF00B050"/>
      </colorScale>
    </cfRule>
  </conditionalFormatting>
  <pageMargins left="0.7" right="0.7" top="0.75" bottom="0.75" header="0.3" footer="0.3"/>
  <pageSetup paperSize="9" orientation="landscape" horizontalDpi="4294967293" verticalDpi="4294967293"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'Data validation'!$P$3:$P$6</xm:f>
          </x14:formula1>
          <xm:sqref>R2:T4</xm:sqref>
        </x14:dataValidation>
        <x14:dataValidation type="list" allowBlank="1" showInputMessage="1" showErrorMessage="1" xr:uid="{00000000-0002-0000-0100-000001000000}">
          <x14:formula1>
            <xm:f>'Data validation'!$S$2:$S$20</xm:f>
          </x14:formula1>
          <xm:sqref>E2:M4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1" tint="0.249977111117893"/>
  </sheetPr>
  <dimension ref="A1:Y60"/>
  <sheetViews>
    <sheetView topLeftCell="A2" zoomScaleNormal="100" workbookViewId="0">
      <selection activeCell="B8" activeCellId="2" sqref="E5:F5 I5:J5 B8:K35"/>
    </sheetView>
  </sheetViews>
  <sheetFormatPr defaultColWidth="9.140625" defaultRowHeight="15"/>
  <cols>
    <col min="1" max="2" width="5.7109375" style="4" customWidth="1"/>
    <col min="3" max="3" width="8.7109375" style="4" customWidth="1"/>
    <col min="4" max="4" width="5.7109375" style="4" customWidth="1"/>
    <col min="5" max="5" width="18.7109375" style="4" customWidth="1"/>
    <col min="6" max="6" width="34.140625" style="4" customWidth="1"/>
    <col min="7" max="7" width="2.42578125" style="4" customWidth="1"/>
    <col min="8" max="9" width="23.7109375" style="4" customWidth="1"/>
    <col min="10" max="10" width="18.42578125" style="4" customWidth="1"/>
    <col min="11" max="11" width="15.7109375" style="4" customWidth="1"/>
    <col min="12" max="12" width="5.7109375" style="4" customWidth="1"/>
    <col min="13" max="16384" width="9.140625" style="4"/>
  </cols>
  <sheetData>
    <row r="1" spans="1:25" ht="16.899999999999999" hidden="1" customHeight="1">
      <c r="A1" s="4" t="e">
        <f t="shared" ref="A1:X1" ca="1" si="0">CELL("width",A1)</f>
        <v>#VALUE!</v>
      </c>
      <c r="B1" s="4" t="e">
        <f t="shared" ca="1" si="0"/>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c r="Y1" s="4" t="e">
        <f ca="1">SUM(A1:X1)</f>
        <v>#VALUE!</v>
      </c>
    </row>
    <row r="3" spans="1:25" ht="21">
      <c r="H3" s="7" t="e">
        <f ca="1">Menu!$E$2&amp;" - "&amp;REPLACE(CELL("filename",$A$1),1,FIND("]",CELL("filename",$A$1)),"")&amp;": Term "&amp;Menu!$R$2</f>
        <v>#VALUE!</v>
      </c>
    </row>
    <row r="4" spans="1:25" ht="20.100000000000001" customHeight="1"/>
    <row r="5" spans="1:25" s="6" customFormat="1" ht="20.100000000000001" customHeight="1">
      <c r="B5" s="165" t="s">
        <v>76</v>
      </c>
      <c r="C5" s="166"/>
      <c r="D5" s="167"/>
      <c r="E5" s="170"/>
      <c r="F5" s="171"/>
      <c r="H5" s="25" t="s">
        <v>294</v>
      </c>
      <c r="I5" s="170"/>
      <c r="J5" s="171"/>
    </row>
    <row r="7" spans="1:25" s="6" customFormat="1" ht="35.1" customHeight="1">
      <c r="B7" s="162" t="s">
        <v>295</v>
      </c>
      <c r="C7" s="163"/>
      <c r="D7" s="164"/>
      <c r="E7" s="24" t="s">
        <v>296</v>
      </c>
      <c r="F7" s="168" t="s">
        <v>297</v>
      </c>
      <c r="G7" s="169"/>
      <c r="H7" s="24" t="s">
        <v>298</v>
      </c>
      <c r="I7" s="24" t="s">
        <v>299</v>
      </c>
      <c r="J7" s="168" t="s">
        <v>300</v>
      </c>
      <c r="K7" s="169"/>
    </row>
    <row r="8" spans="1:25" ht="15" customHeight="1">
      <c r="B8" s="199"/>
      <c r="C8" s="200"/>
      <c r="D8" s="201"/>
      <c r="E8" s="55"/>
      <c r="F8" s="199"/>
      <c r="G8" s="201"/>
      <c r="H8" s="55"/>
      <c r="I8" s="55"/>
      <c r="J8" s="199"/>
      <c r="K8" s="201"/>
    </row>
    <row r="9" spans="1:25" ht="15" customHeight="1">
      <c r="B9" s="199"/>
      <c r="C9" s="200"/>
      <c r="D9" s="201"/>
      <c r="E9" s="55"/>
      <c r="F9" s="199"/>
      <c r="G9" s="201"/>
      <c r="H9" s="55"/>
      <c r="I9" s="55"/>
      <c r="J9" s="199"/>
      <c r="K9" s="201"/>
    </row>
    <row r="10" spans="1:25" ht="15" customHeight="1">
      <c r="B10" s="199"/>
      <c r="C10" s="200"/>
      <c r="D10" s="201"/>
      <c r="E10" s="55"/>
      <c r="F10" s="199"/>
      <c r="G10" s="201"/>
      <c r="H10" s="55"/>
      <c r="I10" s="55"/>
      <c r="J10" s="199"/>
      <c r="K10" s="201"/>
    </row>
    <row r="11" spans="1:25" ht="15" customHeight="1">
      <c r="B11" s="199"/>
      <c r="C11" s="200"/>
      <c r="D11" s="201"/>
      <c r="E11" s="55"/>
      <c r="F11" s="199"/>
      <c r="G11" s="201"/>
      <c r="H11" s="55"/>
      <c r="I11" s="55"/>
      <c r="J11" s="199"/>
      <c r="K11" s="201"/>
    </row>
    <row r="12" spans="1:25" ht="15" customHeight="1">
      <c r="B12" s="199"/>
      <c r="C12" s="200"/>
      <c r="D12" s="201"/>
      <c r="E12" s="55"/>
      <c r="F12" s="199"/>
      <c r="G12" s="201"/>
      <c r="H12" s="55"/>
      <c r="I12" s="55"/>
      <c r="J12" s="199"/>
      <c r="K12" s="201"/>
    </row>
    <row r="13" spans="1:25" ht="15" customHeight="1">
      <c r="B13" s="199"/>
      <c r="C13" s="200"/>
      <c r="D13" s="201"/>
      <c r="E13" s="55"/>
      <c r="F13" s="199"/>
      <c r="G13" s="201"/>
      <c r="H13" s="55"/>
      <c r="I13" s="55"/>
      <c r="J13" s="199"/>
      <c r="K13" s="201"/>
    </row>
    <row r="14" spans="1:25" ht="15" customHeight="1">
      <c r="B14" s="199"/>
      <c r="C14" s="200"/>
      <c r="D14" s="201"/>
      <c r="E14" s="55"/>
      <c r="F14" s="199"/>
      <c r="G14" s="201"/>
      <c r="H14" s="55"/>
      <c r="I14" s="55"/>
      <c r="J14" s="199"/>
      <c r="K14" s="201"/>
    </row>
    <row r="15" spans="1:25" ht="15" customHeight="1">
      <c r="B15" s="199"/>
      <c r="C15" s="200"/>
      <c r="D15" s="201"/>
      <c r="E15" s="55"/>
      <c r="F15" s="199"/>
      <c r="G15" s="201"/>
      <c r="H15" s="55"/>
      <c r="I15" s="55"/>
      <c r="J15" s="199"/>
      <c r="K15" s="201"/>
    </row>
    <row r="16" spans="1:25" ht="15" customHeight="1">
      <c r="B16" s="199"/>
      <c r="C16" s="200"/>
      <c r="D16" s="201"/>
      <c r="E16" s="55"/>
      <c r="F16" s="199"/>
      <c r="G16" s="201"/>
      <c r="H16" s="55"/>
      <c r="I16" s="55"/>
      <c r="J16" s="199"/>
      <c r="K16" s="201"/>
    </row>
    <row r="17" spans="2:11" ht="15" customHeight="1">
      <c r="B17" s="199"/>
      <c r="C17" s="200"/>
      <c r="D17" s="201"/>
      <c r="E17" s="55"/>
      <c r="F17" s="199"/>
      <c r="G17" s="201"/>
      <c r="H17" s="55"/>
      <c r="I17" s="55"/>
      <c r="J17" s="199"/>
      <c r="K17" s="201"/>
    </row>
    <row r="18" spans="2:11">
      <c r="B18" s="199"/>
      <c r="C18" s="200"/>
      <c r="D18" s="201"/>
      <c r="E18" s="55"/>
      <c r="F18" s="199"/>
      <c r="G18" s="201"/>
      <c r="H18" s="55"/>
      <c r="I18" s="55"/>
      <c r="J18" s="199"/>
      <c r="K18" s="201"/>
    </row>
    <row r="19" spans="2:11">
      <c r="B19" s="199"/>
      <c r="C19" s="200"/>
      <c r="D19" s="201"/>
      <c r="E19" s="55"/>
      <c r="F19" s="199"/>
      <c r="G19" s="201"/>
      <c r="H19" s="55"/>
      <c r="I19" s="55"/>
      <c r="J19" s="199"/>
      <c r="K19" s="201"/>
    </row>
    <row r="20" spans="2:11">
      <c r="B20" s="199"/>
      <c r="C20" s="200"/>
      <c r="D20" s="201"/>
      <c r="E20" s="55"/>
      <c r="F20" s="199"/>
      <c r="G20" s="201"/>
      <c r="H20" s="55"/>
      <c r="I20" s="55"/>
      <c r="J20" s="199"/>
      <c r="K20" s="201"/>
    </row>
    <row r="21" spans="2:11">
      <c r="B21" s="199"/>
      <c r="C21" s="200"/>
      <c r="D21" s="201"/>
      <c r="E21" s="55"/>
      <c r="F21" s="199"/>
      <c r="G21" s="201"/>
      <c r="H21" s="55"/>
      <c r="I21" s="55"/>
      <c r="J21" s="199"/>
      <c r="K21" s="201"/>
    </row>
    <row r="22" spans="2:11">
      <c r="B22" s="199"/>
      <c r="C22" s="200"/>
      <c r="D22" s="201"/>
      <c r="E22" s="55"/>
      <c r="F22" s="199"/>
      <c r="G22" s="201"/>
      <c r="H22" s="55"/>
      <c r="I22" s="55"/>
      <c r="J22" s="199"/>
      <c r="K22" s="201"/>
    </row>
    <row r="23" spans="2:11">
      <c r="B23" s="199"/>
      <c r="C23" s="200"/>
      <c r="D23" s="201"/>
      <c r="E23" s="55"/>
      <c r="F23" s="199"/>
      <c r="G23" s="201"/>
      <c r="H23" s="55"/>
      <c r="I23" s="55"/>
      <c r="J23" s="199"/>
      <c r="K23" s="201"/>
    </row>
    <row r="24" spans="2:11">
      <c r="B24" s="199"/>
      <c r="C24" s="200"/>
      <c r="D24" s="201"/>
      <c r="E24" s="55"/>
      <c r="F24" s="199"/>
      <c r="G24" s="201"/>
      <c r="H24" s="55"/>
      <c r="I24" s="55"/>
      <c r="J24" s="199"/>
      <c r="K24" s="201"/>
    </row>
    <row r="25" spans="2:11">
      <c r="B25" s="199"/>
      <c r="C25" s="200"/>
      <c r="D25" s="201"/>
      <c r="E25" s="55"/>
      <c r="F25" s="199"/>
      <c r="G25" s="201"/>
      <c r="H25" s="55"/>
      <c r="I25" s="55"/>
      <c r="J25" s="199"/>
      <c r="K25" s="201"/>
    </row>
    <row r="26" spans="2:11">
      <c r="B26" s="199"/>
      <c r="C26" s="200"/>
      <c r="D26" s="201"/>
      <c r="E26" s="55"/>
      <c r="F26" s="199"/>
      <c r="G26" s="201"/>
      <c r="H26" s="55"/>
      <c r="I26" s="55"/>
      <c r="J26" s="199"/>
      <c r="K26" s="201"/>
    </row>
    <row r="27" spans="2:11">
      <c r="B27" s="199"/>
      <c r="C27" s="200"/>
      <c r="D27" s="201"/>
      <c r="E27" s="55"/>
      <c r="F27" s="199"/>
      <c r="G27" s="201"/>
      <c r="H27" s="55"/>
      <c r="I27" s="55"/>
      <c r="J27" s="199"/>
      <c r="K27" s="201"/>
    </row>
    <row r="28" spans="2:11">
      <c r="B28" s="199"/>
      <c r="C28" s="200"/>
      <c r="D28" s="201"/>
      <c r="E28" s="55"/>
      <c r="F28" s="199"/>
      <c r="G28" s="201"/>
      <c r="H28" s="55"/>
      <c r="I28" s="55"/>
      <c r="J28" s="199"/>
      <c r="K28" s="201"/>
    </row>
    <row r="29" spans="2:11">
      <c r="B29" s="199"/>
      <c r="C29" s="200"/>
      <c r="D29" s="201"/>
      <c r="E29" s="55"/>
      <c r="F29" s="199"/>
      <c r="G29" s="201"/>
      <c r="H29" s="55"/>
      <c r="I29" s="55"/>
      <c r="J29" s="199"/>
      <c r="K29" s="201"/>
    </row>
    <row r="30" spans="2:11">
      <c r="B30" s="199"/>
      <c r="C30" s="200"/>
      <c r="D30" s="201"/>
      <c r="E30" s="55"/>
      <c r="F30" s="199"/>
      <c r="G30" s="201"/>
      <c r="H30" s="55"/>
      <c r="I30" s="55"/>
      <c r="J30" s="199"/>
      <c r="K30" s="201"/>
    </row>
    <row r="31" spans="2:11">
      <c r="B31" s="199"/>
      <c r="C31" s="200"/>
      <c r="D31" s="201"/>
      <c r="E31" s="55"/>
      <c r="F31" s="199"/>
      <c r="G31" s="201"/>
      <c r="H31" s="55"/>
      <c r="I31" s="55"/>
      <c r="J31" s="199"/>
      <c r="K31" s="201"/>
    </row>
    <row r="32" spans="2:11">
      <c r="B32" s="199"/>
      <c r="C32" s="200"/>
      <c r="D32" s="201"/>
      <c r="E32" s="55"/>
      <c r="F32" s="199"/>
      <c r="G32" s="201"/>
      <c r="H32" s="55"/>
      <c r="I32" s="55"/>
      <c r="J32" s="199"/>
      <c r="K32" s="201"/>
    </row>
    <row r="33" spans="2:11">
      <c r="B33" s="199"/>
      <c r="C33" s="200"/>
      <c r="D33" s="201"/>
      <c r="E33" s="55"/>
      <c r="F33" s="199"/>
      <c r="G33" s="201"/>
      <c r="H33" s="55"/>
      <c r="I33" s="55"/>
      <c r="J33" s="199"/>
      <c r="K33" s="201"/>
    </row>
    <row r="34" spans="2:11">
      <c r="B34" s="199"/>
      <c r="C34" s="200"/>
      <c r="D34" s="201"/>
      <c r="E34" s="55"/>
      <c r="F34" s="199"/>
      <c r="G34" s="201"/>
      <c r="H34" s="55"/>
      <c r="I34" s="55"/>
      <c r="J34" s="199"/>
      <c r="K34" s="201"/>
    </row>
    <row r="35" spans="2:11">
      <c r="B35" s="199"/>
      <c r="C35" s="200"/>
      <c r="D35" s="201"/>
      <c r="E35" s="55"/>
      <c r="F35" s="199"/>
      <c r="G35" s="201"/>
      <c r="H35" s="55"/>
      <c r="I35" s="55"/>
      <c r="J35" s="199"/>
      <c r="K35" s="201"/>
    </row>
    <row r="36" spans="2:11">
      <c r="B36" s="8"/>
      <c r="C36" s="8"/>
      <c r="D36" s="8"/>
    </row>
    <row r="50" spans="2:3" customFormat="1" hidden="1"/>
    <row r="51" spans="2:3" customFormat="1" hidden="1">
      <c r="B51" t="e">
        <f ca="1">AVERAGEIF(F8:G35,"Teacher",H8:H35)</f>
        <v>#DIV/0!</v>
      </c>
      <c r="C51" t="s">
        <v>301</v>
      </c>
    </row>
    <row r="52" spans="2:3" customFormat="1" hidden="1">
      <c r="B52" t="e">
        <f ca="1">IF(B51&gt;4,"Yes","No")</f>
        <v>#DIV/0!</v>
      </c>
      <c r="C52" t="s">
        <v>302</v>
      </c>
    </row>
    <row r="53" spans="2:3" customFormat="1" hidden="1">
      <c r="B53" t="e">
        <f ca="1">AVERAGEIF(F8:G35,"Teacher",I8:I35)</f>
        <v>#DIV/0!</v>
      </c>
      <c r="C53" t="s">
        <v>303</v>
      </c>
    </row>
    <row r="54" spans="2:3" customFormat="1" hidden="1">
      <c r="B54" t="e">
        <f ca="1">AVERAGEIF(F8:G35,"Teaching Assistant",H8:H35)</f>
        <v>#DIV/0!</v>
      </c>
      <c r="C54" t="s">
        <v>304</v>
      </c>
    </row>
    <row r="55" spans="2:3" customFormat="1" hidden="1">
      <c r="B55" t="e">
        <f ca="1">IF(B54&gt;4,"Yes","No")</f>
        <v>#DIV/0!</v>
      </c>
      <c r="C55" t="s">
        <v>305</v>
      </c>
    </row>
    <row r="56" spans="2:3" customFormat="1" hidden="1">
      <c r="B56" t="e">
        <f ca="1">AVERAGEIF(F8:G35,"Teaching Assistant",I8:I35)</f>
        <v>#DIV/0!</v>
      </c>
      <c r="C56" t="s">
        <v>306</v>
      </c>
    </row>
    <row r="57" spans="2:3" customFormat="1" hidden="1"/>
    <row r="58" spans="2:3" customFormat="1" hidden="1"/>
    <row r="59" spans="2:3" customFormat="1" hidden="1"/>
    <row r="60" spans="2:3" customFormat="1" hidden="1"/>
  </sheetData>
  <sheetProtection algorithmName="SHA-512" hashValue="gIpkvqZSyVIeZW5TLyQiXJD6UhHF60IFFBfeGB8oCTPOdFI/4cfI7nrPWO1uUNkK4kEVaoUGQeHCWPdjjFyT6g==" saltValue="ah+Zb5MI9MibMV0ygTgoVw==" spinCount="100000" sheet="1" objects="1" scenarios="1" selectLockedCells="1"/>
  <mergeCells count="90">
    <mergeCell ref="F7:G7"/>
    <mergeCell ref="E5:F5"/>
    <mergeCell ref="J7:K7"/>
    <mergeCell ref="I5:J5"/>
    <mergeCell ref="F11:G11"/>
    <mergeCell ref="F10:G10"/>
    <mergeCell ref="F9:G9"/>
    <mergeCell ref="F8:G8"/>
    <mergeCell ref="J11:K11"/>
    <mergeCell ref="J10:K10"/>
    <mergeCell ref="F21:G21"/>
    <mergeCell ref="J9:K9"/>
    <mergeCell ref="J8:K8"/>
    <mergeCell ref="F12:G12"/>
    <mergeCell ref="F13:G13"/>
    <mergeCell ref="F14:G14"/>
    <mergeCell ref="F15:G15"/>
    <mergeCell ref="F16:G16"/>
    <mergeCell ref="F17:G17"/>
    <mergeCell ref="F18:G18"/>
    <mergeCell ref="F19:G19"/>
    <mergeCell ref="F20:G20"/>
    <mergeCell ref="F35:G35"/>
    <mergeCell ref="J12:K12"/>
    <mergeCell ref="J13:K13"/>
    <mergeCell ref="J14:K14"/>
    <mergeCell ref="J15:K15"/>
    <mergeCell ref="J16:K16"/>
    <mergeCell ref="J17:K17"/>
    <mergeCell ref="J18:K18"/>
    <mergeCell ref="F28:G28"/>
    <mergeCell ref="F29:G29"/>
    <mergeCell ref="F30:G30"/>
    <mergeCell ref="F31:G31"/>
    <mergeCell ref="F32:G32"/>
    <mergeCell ref="F33:G33"/>
    <mergeCell ref="F22:G22"/>
    <mergeCell ref="F23:G23"/>
    <mergeCell ref="J35:K35"/>
    <mergeCell ref="J25:K25"/>
    <mergeCell ref="J26:K26"/>
    <mergeCell ref="J27:K27"/>
    <mergeCell ref="J28:K28"/>
    <mergeCell ref="J29:K29"/>
    <mergeCell ref="J30:K30"/>
    <mergeCell ref="B11:D11"/>
    <mergeCell ref="J31:K31"/>
    <mergeCell ref="J32:K32"/>
    <mergeCell ref="J33:K33"/>
    <mergeCell ref="J34:K34"/>
    <mergeCell ref="J19:K19"/>
    <mergeCell ref="J20:K20"/>
    <mergeCell ref="J21:K21"/>
    <mergeCell ref="J22:K22"/>
    <mergeCell ref="J23:K23"/>
    <mergeCell ref="J24:K24"/>
    <mergeCell ref="F34:G34"/>
    <mergeCell ref="F24:G24"/>
    <mergeCell ref="F25:G25"/>
    <mergeCell ref="F26:G26"/>
    <mergeCell ref="F27:G27"/>
    <mergeCell ref="B7:D7"/>
    <mergeCell ref="B5:D5"/>
    <mergeCell ref="B8:D8"/>
    <mergeCell ref="B9:D9"/>
    <mergeCell ref="B10:D10"/>
    <mergeCell ref="B23:D23"/>
    <mergeCell ref="B12:D12"/>
    <mergeCell ref="B13:D13"/>
    <mergeCell ref="B14:D14"/>
    <mergeCell ref="B15:D15"/>
    <mergeCell ref="B16:D16"/>
    <mergeCell ref="B17:D17"/>
    <mergeCell ref="B18:D18"/>
    <mergeCell ref="B19:D19"/>
    <mergeCell ref="B20:D20"/>
    <mergeCell ref="B21:D21"/>
    <mergeCell ref="B22:D22"/>
    <mergeCell ref="B35:D35"/>
    <mergeCell ref="B24:D24"/>
    <mergeCell ref="B25:D25"/>
    <mergeCell ref="B26:D26"/>
    <mergeCell ref="B27:D27"/>
    <mergeCell ref="B28:D28"/>
    <mergeCell ref="B29:D29"/>
    <mergeCell ref="B30:D30"/>
    <mergeCell ref="B31:D31"/>
    <mergeCell ref="B32:D32"/>
    <mergeCell ref="B33:D33"/>
    <mergeCell ref="B34:D34"/>
  </mergeCells>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error="Please enter a whole number of months between 0 and 180." xr:uid="{00000000-0002-0000-0200-000000000000}">
          <x14:formula1>
            <xm:f>'Data validation'!$Q$2:$Q$183</xm:f>
          </x14:formula1>
          <xm:sqref>H8:I35</xm:sqref>
        </x14:dataValidation>
        <x14:dataValidation type="list" allowBlank="1" showInputMessage="1" showErrorMessage="1" xr:uid="{00000000-0002-0000-0200-000001000000}">
          <x14:formula1>
            <xm:f>'Data validation'!$E$2:$E$12</xm:f>
          </x14:formula1>
          <xm:sqref>F8:G35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2" tint="-0.749992370372631"/>
  </sheetPr>
  <dimension ref="A1:V60"/>
  <sheetViews>
    <sheetView view="pageBreakPreview" topLeftCell="B2" zoomScale="60" zoomScaleNormal="100" workbookViewId="0">
      <selection activeCell="N28" sqref="N28"/>
    </sheetView>
  </sheetViews>
  <sheetFormatPr defaultColWidth="9.140625" defaultRowHeight="15"/>
  <cols>
    <col min="1" max="1" width="5.7109375" style="4" customWidth="1"/>
    <col min="2" max="2" width="18" style="4" customWidth="1"/>
    <col min="3" max="3" width="25.7109375" style="4" customWidth="1"/>
    <col min="4" max="4" width="5" style="4" bestFit="1" customWidth="1"/>
    <col min="5" max="5" width="16.7109375" style="4" customWidth="1"/>
    <col min="6" max="6" width="3.28515625" style="4" customWidth="1"/>
    <col min="7" max="7" width="17.7109375" style="4" bestFit="1" customWidth="1"/>
    <col min="8" max="8" width="25.28515625" style="4" customWidth="1"/>
    <col min="9" max="9" width="10.42578125" style="4" customWidth="1"/>
    <col min="10" max="10" width="6.140625" style="4" bestFit="1" customWidth="1"/>
    <col min="11" max="11" width="17" style="4" customWidth="1"/>
    <col min="12" max="12" width="15.85546875" style="4" bestFit="1" customWidth="1"/>
    <col min="13" max="13" width="25.28515625" style="4" customWidth="1"/>
    <col min="14" max="14" width="12" style="4" bestFit="1" customWidth="1"/>
    <col min="15" max="15" width="14.42578125" style="4" customWidth="1"/>
    <col min="16" max="16" width="5.7109375" style="4" customWidth="1"/>
    <col min="17" max="16384" width="9.140625" style="4"/>
  </cols>
  <sheetData>
    <row r="1" spans="1:22" hidden="1">
      <c r="A1" s="4" t="e">
        <f ca="1">CELL("width",A1)</f>
        <v>#VALUE!</v>
      </c>
      <c r="B1" s="4" t="e">
        <f ca="1">CELL("width",B1)</f>
        <v>#VALUE!</v>
      </c>
      <c r="D1" s="4" t="e">
        <f t="shared" ref="D1:U1" ca="1" si="0">CELL("width",D1)</f>
        <v>#VALUE!</v>
      </c>
      <c r="E1" s="4" t="e">
        <f t="shared" ca="1" si="0"/>
        <v>#VALUE!</v>
      </c>
      <c r="F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2" spans="1:22" ht="18" customHeight="1"/>
    <row r="3" spans="1:22" ht="37.15" customHeight="1">
      <c r="G3" s="7" t="e">
        <f ca="1">Menu!$E$2&amp;" - "&amp;REPLACE(CELL("filename",$A$1),1,FIND("]",CELL("filename",$A$1))+3,"")&amp;": Term "&amp;Menu!$R$2</f>
        <v>#VALUE!</v>
      </c>
      <c r="I3" s="7"/>
    </row>
    <row r="4" spans="1:22" ht="20.100000000000001" customHeight="1">
      <c r="B4" s="172" t="s">
        <v>307</v>
      </c>
      <c r="C4" s="173"/>
      <c r="D4" s="174"/>
      <c r="E4" s="172" t="s">
        <v>308</v>
      </c>
      <c r="F4" s="173"/>
      <c r="G4" s="173"/>
      <c r="H4" s="173"/>
      <c r="I4" s="173"/>
      <c r="J4" s="173"/>
      <c r="K4" s="173"/>
      <c r="L4" s="173"/>
      <c r="M4" s="173"/>
      <c r="N4" s="173"/>
      <c r="O4" s="174"/>
    </row>
    <row r="5" spans="1:22" ht="20.100000000000001" customHeight="1">
      <c r="B5" s="25" t="s">
        <v>309</v>
      </c>
      <c r="C5" s="25" t="s">
        <v>3</v>
      </c>
      <c r="D5" s="26" t="s">
        <v>310</v>
      </c>
      <c r="E5" s="165" t="s">
        <v>311</v>
      </c>
      <c r="F5" s="167"/>
      <c r="G5" s="36" t="s">
        <v>312</v>
      </c>
      <c r="H5" s="25" t="s">
        <v>313</v>
      </c>
      <c r="I5" s="25" t="s">
        <v>314</v>
      </c>
      <c r="J5" s="25" t="s">
        <v>315</v>
      </c>
      <c r="K5" s="25" t="s">
        <v>316</v>
      </c>
      <c r="L5" s="25" t="s">
        <v>1</v>
      </c>
      <c r="M5" s="25" t="s">
        <v>317</v>
      </c>
      <c r="N5" s="25" t="s">
        <v>9</v>
      </c>
      <c r="O5" s="25" t="s">
        <v>318</v>
      </c>
    </row>
    <row r="6" spans="1:22">
      <c r="B6" s="55" t="s">
        <v>319</v>
      </c>
      <c r="C6" s="64" t="str">
        <f>IFERROR(INDEX('Data validation'!$D$2:$D$29,MATCH(B6,'Data validation'!$C$2:$C$29,0)),"")</f>
        <v/>
      </c>
      <c r="D6" s="56"/>
      <c r="E6" s="55"/>
      <c r="F6" s="55"/>
      <c r="G6" s="55"/>
      <c r="H6" s="55"/>
      <c r="I6" s="57"/>
      <c r="J6" s="58"/>
      <c r="K6" s="55"/>
      <c r="L6" s="55"/>
      <c r="M6" s="55"/>
      <c r="N6" s="55"/>
      <c r="O6" s="55"/>
    </row>
    <row r="7" spans="1:22">
      <c r="B7" s="55"/>
      <c r="C7" s="64" t="str">
        <f>IFERROR(INDEX('Data validation'!$D$2:$D$29,MATCH(B7,'Data validation'!$C$2:$C$29,0)),"")</f>
        <v/>
      </c>
      <c r="D7" s="56"/>
      <c r="E7" s="55"/>
      <c r="F7" s="55"/>
      <c r="G7" s="55"/>
      <c r="H7" s="55"/>
      <c r="I7" s="57"/>
      <c r="J7" s="58"/>
      <c r="K7" s="55"/>
      <c r="L7" s="55"/>
      <c r="M7" s="55"/>
      <c r="N7" s="55"/>
      <c r="O7" s="55"/>
    </row>
    <row r="8" spans="1:22">
      <c r="B8" s="55"/>
      <c r="C8" s="64" t="str">
        <f>IFERROR(INDEX('Data validation'!$D$2:$D$29,MATCH(B8,'Data validation'!$C$2:$C$29,0)),"")</f>
        <v/>
      </c>
      <c r="D8" s="56"/>
      <c r="E8" s="55"/>
      <c r="F8" s="55"/>
      <c r="G8" s="55"/>
      <c r="H8" s="55"/>
      <c r="I8" s="57"/>
      <c r="J8" s="58"/>
      <c r="K8" s="55"/>
      <c r="L8" s="55"/>
      <c r="M8" s="55"/>
      <c r="N8" s="55"/>
      <c r="O8" s="55"/>
    </row>
    <row r="9" spans="1:22">
      <c r="B9" s="55"/>
      <c r="C9" s="64" t="str">
        <f>IFERROR(INDEX('Data validation'!$D$2:$D$29,MATCH(B9,'Data validation'!$C$2:$C$29,0)),"")</f>
        <v/>
      </c>
      <c r="D9" s="56"/>
      <c r="E9" s="55"/>
      <c r="F9" s="55"/>
      <c r="G9" s="55"/>
      <c r="H9" s="55"/>
      <c r="I9" s="57"/>
      <c r="J9" s="58"/>
      <c r="K9" s="55"/>
      <c r="L9" s="55"/>
      <c r="M9" s="55"/>
      <c r="N9" s="55"/>
      <c r="O9" s="55"/>
    </row>
    <row r="10" spans="1:22">
      <c r="B10" s="55"/>
      <c r="C10" s="64"/>
      <c r="D10" s="56"/>
      <c r="E10" s="55"/>
      <c r="F10" s="55"/>
      <c r="G10" s="55"/>
      <c r="H10" s="55"/>
      <c r="I10" s="57"/>
      <c r="J10" s="58"/>
      <c r="K10" s="55"/>
      <c r="L10" s="55"/>
      <c r="M10" s="55"/>
      <c r="N10" s="55"/>
      <c r="O10" s="55"/>
    </row>
    <row r="11" spans="1:22">
      <c r="B11" s="55"/>
      <c r="C11" s="64"/>
      <c r="D11" s="56"/>
      <c r="E11" s="55"/>
      <c r="F11" s="55"/>
      <c r="G11" s="55"/>
      <c r="H11" s="55"/>
      <c r="I11" s="57"/>
      <c r="J11" s="58"/>
      <c r="K11" s="55"/>
      <c r="L11" s="55"/>
      <c r="M11" s="55"/>
      <c r="N11" s="55"/>
      <c r="O11" s="55"/>
    </row>
    <row r="12" spans="1:22">
      <c r="B12" s="55"/>
      <c r="C12" s="64"/>
      <c r="D12" s="56"/>
      <c r="E12" s="55"/>
      <c r="F12" s="55"/>
      <c r="G12" s="55"/>
      <c r="H12" s="55"/>
      <c r="I12" s="57"/>
      <c r="J12" s="58"/>
      <c r="K12" s="55"/>
      <c r="L12" s="55"/>
      <c r="M12" s="55"/>
      <c r="N12" s="55"/>
      <c r="O12" s="55"/>
    </row>
    <row r="13" spans="1:22">
      <c r="B13" s="55"/>
      <c r="C13" s="64"/>
      <c r="D13" s="56"/>
      <c r="E13" s="55"/>
      <c r="F13" s="55"/>
      <c r="G13" s="55"/>
      <c r="H13" s="55"/>
      <c r="I13" s="57"/>
      <c r="J13" s="58"/>
      <c r="K13" s="55"/>
      <c r="L13" s="55"/>
      <c r="M13" s="55"/>
      <c r="N13" s="55"/>
      <c r="O13" s="55"/>
    </row>
    <row r="14" spans="1:22">
      <c r="B14" s="55"/>
      <c r="C14" s="64"/>
      <c r="D14" s="56"/>
      <c r="E14" s="55"/>
      <c r="F14" s="55"/>
      <c r="G14" s="55"/>
      <c r="H14" s="55"/>
      <c r="I14" s="57"/>
      <c r="J14" s="58"/>
      <c r="K14" s="55"/>
      <c r="L14" s="55"/>
      <c r="M14" s="55"/>
      <c r="N14" s="55"/>
      <c r="O14" s="55"/>
    </row>
    <row r="15" spans="1:22">
      <c r="B15" s="55"/>
      <c r="C15" s="64" t="str">
        <f>IFERROR(INDEX('Data validation'!$D$2:$D$29,MATCH(B15,'Data validation'!$C$2:$C$29,0)),"")</f>
        <v/>
      </c>
      <c r="D15" s="56"/>
      <c r="E15" s="55"/>
      <c r="F15" s="55"/>
      <c r="G15" s="55"/>
      <c r="H15" s="55"/>
      <c r="I15" s="57"/>
      <c r="J15" s="58"/>
      <c r="K15" s="55"/>
      <c r="L15" s="55"/>
      <c r="M15" s="55"/>
      <c r="N15" s="55"/>
      <c r="O15" s="55"/>
    </row>
    <row r="16" spans="1:22">
      <c r="B16" s="55"/>
      <c r="C16" s="64" t="str">
        <f>IFERROR(INDEX('Data validation'!$D$2:$D$29,MATCH(B16,'Data validation'!$C$2:$C$29,0)),"")</f>
        <v/>
      </c>
      <c r="D16" s="56"/>
      <c r="E16" s="55"/>
      <c r="F16" s="55"/>
      <c r="G16" s="55"/>
      <c r="H16" s="55"/>
      <c r="I16" s="57"/>
      <c r="J16" s="58"/>
      <c r="K16" s="55"/>
      <c r="L16" s="55"/>
      <c r="M16" s="55"/>
      <c r="N16" s="55"/>
      <c r="O16" s="55"/>
    </row>
    <row r="17" spans="2:15">
      <c r="B17" s="55"/>
      <c r="C17" s="64" t="str">
        <f>IFERROR(INDEX('Data validation'!$D$2:$D$29,MATCH(B17,'Data validation'!$C$2:$C$29,0)),"")</f>
        <v/>
      </c>
      <c r="D17" s="56"/>
      <c r="E17" s="55"/>
      <c r="F17" s="55"/>
      <c r="G17" s="55"/>
      <c r="H17" s="55"/>
      <c r="I17" s="57"/>
      <c r="J17" s="58"/>
      <c r="K17" s="55"/>
      <c r="L17" s="55"/>
      <c r="M17" s="55"/>
      <c r="N17" s="55"/>
      <c r="O17" s="55"/>
    </row>
    <row r="18" spans="2:15">
      <c r="B18" s="55"/>
      <c r="C18" s="64" t="str">
        <f>IFERROR(INDEX('Data validation'!$D$2:$D$29,MATCH(B18,'Data validation'!$C$2:$C$29,0)),"")</f>
        <v/>
      </c>
      <c r="D18" s="56"/>
      <c r="E18" s="55"/>
      <c r="F18" s="55"/>
      <c r="G18" s="55"/>
      <c r="H18" s="55"/>
      <c r="I18" s="57"/>
      <c r="J18" s="58"/>
      <c r="K18" s="55"/>
      <c r="L18" s="55"/>
      <c r="M18" s="55"/>
      <c r="N18" s="55"/>
      <c r="O18" s="55"/>
    </row>
    <row r="19" spans="2:15">
      <c r="B19" s="55"/>
      <c r="C19" s="64" t="str">
        <f>IFERROR(INDEX('Data validation'!$D$2:$D$29,MATCH(B19,'Data validation'!$C$2:$C$29,0)),"")</f>
        <v/>
      </c>
      <c r="D19" s="56"/>
      <c r="E19" s="55"/>
      <c r="F19" s="55"/>
      <c r="G19" s="55"/>
      <c r="H19" s="55"/>
      <c r="I19" s="57"/>
      <c r="J19" s="58"/>
      <c r="K19" s="55"/>
      <c r="L19" s="55"/>
      <c r="M19" s="55"/>
      <c r="N19" s="55"/>
      <c r="O19" s="55"/>
    </row>
    <row r="20" spans="2:15">
      <c r="B20" s="55"/>
      <c r="C20" s="64" t="str">
        <f>IFERROR(INDEX('Data validation'!$D$2:$D$29,MATCH(B20,'Data validation'!$C$2:$C$29,0)),"")</f>
        <v/>
      </c>
      <c r="D20" s="56"/>
      <c r="E20" s="55"/>
      <c r="F20" s="55"/>
      <c r="G20" s="55"/>
      <c r="H20" s="55"/>
      <c r="I20" s="57"/>
      <c r="J20" s="58"/>
      <c r="K20" s="55"/>
      <c r="L20" s="55"/>
      <c r="M20" s="55"/>
      <c r="N20" s="55"/>
      <c r="O20" s="55"/>
    </row>
    <row r="21" spans="2:15">
      <c r="B21" s="55"/>
      <c r="C21" s="64" t="str">
        <f>IFERROR(INDEX('Data validation'!$D$2:$D$29,MATCH(B21,'Data validation'!$C$2:$C$29,0)),"")</f>
        <v/>
      </c>
      <c r="D21" s="56"/>
      <c r="E21" s="55"/>
      <c r="F21" s="55"/>
      <c r="G21" s="55"/>
      <c r="H21" s="55"/>
      <c r="I21" s="57"/>
      <c r="J21" s="58"/>
      <c r="K21" s="55"/>
      <c r="L21" s="55"/>
      <c r="M21" s="55"/>
      <c r="N21" s="55"/>
      <c r="O21" s="55"/>
    </row>
    <row r="22" spans="2:15">
      <c r="B22" s="55"/>
      <c r="C22" s="64" t="str">
        <f>IFERROR(INDEX('Data validation'!$D$2:$D$29,MATCH(B22,'Data validation'!$C$2:$C$29,0)),"")</f>
        <v/>
      </c>
      <c r="D22" s="56"/>
      <c r="E22" s="55"/>
      <c r="F22" s="55"/>
      <c r="G22" s="55"/>
      <c r="H22" s="55"/>
      <c r="I22" s="57"/>
      <c r="J22" s="58"/>
      <c r="K22" s="55"/>
      <c r="L22" s="55"/>
      <c r="M22" s="55"/>
      <c r="N22" s="55"/>
      <c r="O22" s="55"/>
    </row>
    <row r="23" spans="2:15">
      <c r="B23" s="55"/>
      <c r="C23" s="64" t="str">
        <f>IFERROR(INDEX('Data validation'!$D$2:$D$29,MATCH(B23,'Data validation'!$C$2:$C$29,0)),"")</f>
        <v/>
      </c>
      <c r="D23" s="56"/>
      <c r="E23" s="55"/>
      <c r="F23" s="55"/>
      <c r="G23" s="55"/>
      <c r="H23" s="55"/>
      <c r="I23" s="57"/>
      <c r="J23" s="58"/>
      <c r="K23" s="55"/>
      <c r="L23" s="55"/>
      <c r="M23" s="55"/>
      <c r="N23" s="55"/>
      <c r="O23" s="55"/>
    </row>
    <row r="24" spans="2:15">
      <c r="B24" s="55"/>
      <c r="C24" s="64" t="str">
        <f>IFERROR(INDEX('Data validation'!$D$2:$D$29,MATCH(B24,'Data validation'!$C$2:$C$29,0)),"")</f>
        <v/>
      </c>
      <c r="D24" s="56"/>
      <c r="E24" s="55"/>
      <c r="F24" s="55"/>
      <c r="G24" s="55"/>
      <c r="H24" s="55"/>
      <c r="I24" s="57"/>
      <c r="J24" s="58"/>
      <c r="K24" s="55"/>
      <c r="L24" s="55"/>
      <c r="M24" s="55"/>
      <c r="N24" s="55"/>
      <c r="O24" s="55"/>
    </row>
    <row r="25" spans="2:15">
      <c r="B25" s="55"/>
      <c r="C25" s="64" t="str">
        <f>IFERROR(INDEX('Data validation'!$D$2:$D$29,MATCH(B25,'Data validation'!$C$2:$C$29,0)),"")</f>
        <v/>
      </c>
      <c r="D25" s="56"/>
      <c r="E25" s="55"/>
      <c r="F25" s="55"/>
      <c r="G25" s="55"/>
      <c r="H25" s="55"/>
      <c r="I25" s="57"/>
      <c r="J25" s="58"/>
      <c r="K25" s="55"/>
      <c r="L25" s="55"/>
      <c r="M25" s="55"/>
      <c r="N25" s="55"/>
      <c r="O25" s="55"/>
    </row>
    <row r="26" spans="2:15">
      <c r="B26" s="55"/>
      <c r="C26" s="64" t="str">
        <f>IFERROR(INDEX('Data validation'!$D$2:$D$29,MATCH(B26,'Data validation'!$C$2:$C$29,0)),"")</f>
        <v/>
      </c>
      <c r="D26" s="56"/>
      <c r="E26" s="55"/>
      <c r="F26" s="55"/>
      <c r="G26" s="55"/>
      <c r="H26" s="55"/>
      <c r="I26" s="57"/>
      <c r="J26" s="58"/>
      <c r="K26" s="55"/>
      <c r="L26" s="55"/>
      <c r="M26" s="55"/>
      <c r="N26" s="55"/>
      <c r="O26" s="55"/>
    </row>
    <row r="27" spans="2:15">
      <c r="B27" s="55"/>
      <c r="C27" s="64" t="str">
        <f>IFERROR(INDEX('Data validation'!$D$2:$D$29,MATCH(B27,'Data validation'!$C$2:$C$29,0)),"")</f>
        <v/>
      </c>
      <c r="D27" s="56"/>
      <c r="E27" s="55"/>
      <c r="F27" s="55"/>
      <c r="G27" s="55"/>
      <c r="H27" s="55"/>
      <c r="I27" s="57"/>
      <c r="J27" s="58"/>
      <c r="K27" s="55"/>
      <c r="L27" s="55"/>
      <c r="M27" s="55"/>
      <c r="N27" s="55"/>
      <c r="O27" s="55"/>
    </row>
    <row r="28" spans="2:15">
      <c r="B28" s="55"/>
      <c r="C28" s="64" t="str">
        <f>IFERROR(INDEX('Data validation'!$D$2:$D$29,MATCH(B28,'Data validation'!$C$2:$C$29,0)),"")</f>
        <v/>
      </c>
      <c r="D28" s="56"/>
      <c r="E28" s="55"/>
      <c r="F28" s="55"/>
      <c r="G28" s="55"/>
      <c r="H28" s="55"/>
      <c r="I28" s="57"/>
      <c r="J28" s="58"/>
      <c r="K28" s="55"/>
      <c r="L28" s="55"/>
      <c r="M28" s="55"/>
      <c r="N28" s="55"/>
      <c r="O28" s="55"/>
    </row>
    <row r="29" spans="2:15">
      <c r="B29" s="55"/>
      <c r="C29" s="64" t="str">
        <f>IFERROR(INDEX('Data validation'!$D$2:$D$29,MATCH(B29,'Data validation'!$C$2:$C$29,0)),"")</f>
        <v/>
      </c>
      <c r="D29" s="56"/>
      <c r="E29" s="55"/>
      <c r="F29" s="55"/>
      <c r="G29" s="55"/>
      <c r="H29" s="55"/>
      <c r="I29" s="57"/>
      <c r="J29" s="58"/>
      <c r="K29" s="55"/>
      <c r="L29" s="55"/>
      <c r="M29" s="55"/>
      <c r="N29" s="55"/>
      <c r="O29" s="55"/>
    </row>
    <row r="30" spans="2:15">
      <c r="B30" s="55"/>
      <c r="C30" s="64" t="str">
        <f>IFERROR(INDEX('Data validation'!$D$2:$D$29,MATCH(B30,'Data validation'!$C$2:$C$29,0)),"")</f>
        <v/>
      </c>
      <c r="D30" s="56"/>
      <c r="E30" s="55"/>
      <c r="F30" s="55"/>
      <c r="G30" s="55"/>
      <c r="H30" s="55"/>
      <c r="I30" s="57"/>
      <c r="J30" s="58"/>
      <c r="K30" s="55"/>
      <c r="L30" s="55"/>
      <c r="M30" s="55"/>
      <c r="N30" s="55"/>
      <c r="O30" s="55"/>
    </row>
    <row r="31" spans="2:15">
      <c r="B31" s="55"/>
      <c r="C31" s="64" t="str">
        <f>IFERROR(INDEX('Data validation'!$D$2:$D$29,MATCH(B31,'Data validation'!$C$2:$C$29,0)),"")</f>
        <v/>
      </c>
      <c r="D31" s="56"/>
      <c r="E31" s="55"/>
      <c r="F31" s="55"/>
      <c r="G31" s="55"/>
      <c r="H31" s="55"/>
      <c r="I31" s="57"/>
      <c r="J31" s="58"/>
      <c r="K31" s="55"/>
      <c r="L31" s="55"/>
      <c r="M31" s="55"/>
      <c r="N31" s="55"/>
      <c r="O31" s="55"/>
    </row>
    <row r="32" spans="2:15">
      <c r="B32" s="55"/>
      <c r="C32" s="64" t="str">
        <f>IFERROR(INDEX('Data validation'!$D$2:$D$29,MATCH(B32,'Data validation'!$C$2:$C$29,0)),"")</f>
        <v/>
      </c>
      <c r="D32" s="56"/>
      <c r="E32" s="55"/>
      <c r="F32" s="55"/>
      <c r="G32" s="55"/>
      <c r="H32" s="55"/>
      <c r="I32" s="57"/>
      <c r="J32" s="58"/>
      <c r="K32" s="55"/>
      <c r="L32" s="55"/>
      <c r="M32" s="55"/>
      <c r="N32" s="55"/>
      <c r="O32" s="55"/>
    </row>
    <row r="33" spans="2:15">
      <c r="B33" s="55"/>
      <c r="C33" s="64" t="str">
        <f>IFERROR(INDEX('Data validation'!$D$2:$D$29,MATCH(B33,'Data validation'!$C$2:$C$29,0)),"")</f>
        <v/>
      </c>
      <c r="D33" s="56"/>
      <c r="E33" s="55"/>
      <c r="F33" s="55"/>
      <c r="G33" s="55"/>
      <c r="H33" s="55"/>
      <c r="I33" s="57"/>
      <c r="J33" s="58"/>
      <c r="K33" s="55"/>
      <c r="L33" s="55"/>
      <c r="M33" s="55"/>
      <c r="N33" s="55"/>
      <c r="O33" s="55"/>
    </row>
    <row r="34" spans="2:15">
      <c r="B34" s="55"/>
      <c r="C34" s="64" t="str">
        <f>IFERROR(INDEX('Data validation'!$D$2:$D$29,MATCH(B34,'Data validation'!$C$2:$C$29,0)),"")</f>
        <v/>
      </c>
      <c r="D34" s="56"/>
      <c r="E34" s="55"/>
      <c r="F34" s="55"/>
      <c r="G34" s="55"/>
      <c r="H34" s="55"/>
      <c r="I34" s="57"/>
      <c r="J34" s="58"/>
      <c r="K34" s="55"/>
      <c r="L34" s="55"/>
      <c r="M34" s="55"/>
      <c r="N34" s="55"/>
      <c r="O34" s="55"/>
    </row>
    <row r="35" spans="2:15">
      <c r="B35" s="55"/>
      <c r="C35" s="64" t="str">
        <f>IFERROR(INDEX('Data validation'!$D$2:$D$29,MATCH(B35,'Data validation'!$C$2:$C$29,0)),"")</f>
        <v/>
      </c>
      <c r="D35" s="56"/>
      <c r="E35" s="55"/>
      <c r="F35" s="55"/>
      <c r="G35" s="55"/>
      <c r="H35" s="55"/>
      <c r="I35" s="57"/>
      <c r="J35" s="58"/>
      <c r="K35" s="55"/>
      <c r="L35" s="55"/>
      <c r="M35" s="55"/>
      <c r="N35" s="55"/>
      <c r="O35" s="55"/>
    </row>
    <row r="36" spans="2:15">
      <c r="B36" s="55"/>
      <c r="C36" s="64" t="str">
        <f>IFERROR(INDEX('Data validation'!$D$2:$D$29,MATCH(B36,'Data validation'!$C$2:$C$29,0)),"")</f>
        <v/>
      </c>
      <c r="D36" s="56"/>
      <c r="E36" s="55"/>
      <c r="F36" s="55"/>
      <c r="G36" s="55"/>
      <c r="H36" s="55"/>
      <c r="I36" s="57"/>
      <c r="J36" s="58"/>
      <c r="K36" s="55"/>
      <c r="L36" s="55"/>
      <c r="M36" s="55"/>
      <c r="N36" s="55"/>
      <c r="O36" s="55"/>
    </row>
    <row r="50" spans="2:3" customFormat="1" hidden="1"/>
    <row r="51" spans="2:3" customFormat="1" hidden="1">
      <c r="B51" t="e">
        <f>COUNTIFS($D$6:$D$36,"Yes",$C$6:$C$36,"Teacher")/COUNTIF($C$6:$C$36,"Teacher")</f>
        <v>#DIV/0!</v>
      </c>
      <c r="C51" t="s">
        <v>320</v>
      </c>
    </row>
    <row r="52" spans="2:3" customFormat="1" hidden="1">
      <c r="B52" t="e">
        <f>IF(B51=1,"Yes","No")</f>
        <v>#DIV/0!</v>
      </c>
      <c r="C52" t="s">
        <v>321</v>
      </c>
    </row>
    <row r="53" spans="2:3" customFormat="1" hidden="1">
      <c r="B53" t="e">
        <f>COUNTIFS($D$6:$D$36,"Yes",$C$6:$C$36,"Teaching Assistant")/COUNTIF($C$6:$C$36,"Teaching Assistant")</f>
        <v>#DIV/0!</v>
      </c>
      <c r="C53" t="s">
        <v>322</v>
      </c>
    </row>
    <row r="54" spans="2:3" customFormat="1" hidden="1">
      <c r="B54" t="e">
        <f>IF(B53=1,"Yes","No")</f>
        <v>#DIV/0!</v>
      </c>
      <c r="C54" t="s">
        <v>323</v>
      </c>
    </row>
    <row r="55" spans="2:3" customFormat="1" hidden="1">
      <c r="B55">
        <f>SUMIFS($J$6:$J$36,$C$6:$C$36,"*Principal*",$C$6:$C$36,"&lt;&gt;*Assistant*")</f>
        <v>0</v>
      </c>
      <c r="C55" t="s">
        <v>324</v>
      </c>
    </row>
    <row r="56" spans="2:3" customFormat="1" hidden="1">
      <c r="B56">
        <f>SUMIF($C$6:$C$36,"*Instruction Coach*",$J$6:$J$36)</f>
        <v>0</v>
      </c>
      <c r="C56" t="s">
        <v>325</v>
      </c>
    </row>
    <row r="57" spans="2:3" customFormat="1" hidden="1"/>
    <row r="58" spans="2:3" customFormat="1" hidden="1"/>
    <row r="59" spans="2:3" customFormat="1" hidden="1"/>
    <row r="60" spans="2:3" customFormat="1" hidden="1"/>
  </sheetData>
  <sheetProtection selectLockedCells="1"/>
  <mergeCells count="3">
    <mergeCell ref="E5:F5"/>
    <mergeCell ref="B4:D4"/>
    <mergeCell ref="E4:O4"/>
  </mergeCells>
  <conditionalFormatting sqref="D6:D36">
    <cfRule type="expression" dxfId="145" priority="4">
      <formula>D6="Yes"</formula>
    </cfRule>
  </conditionalFormatting>
  <conditionalFormatting sqref="D6:D36">
    <cfRule type="expression" dxfId="144" priority="3">
      <formula>D6="No"</formula>
    </cfRule>
  </conditionalFormatting>
  <dataValidations count="1">
    <dataValidation type="list" allowBlank="1" showInputMessage="1" showErrorMessage="1" sqref="M6:M36" xr:uid="{00000000-0002-0000-0300-000000000000}">
      <formula1>IF(L6 = "Program training", Programs, In_Service_Topics)</formula1>
    </dataValidation>
  </dataValidations>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300-000001000000}">
          <x14:formula1>
            <xm:f>'Data validation'!$C$2:$C$29</xm:f>
          </x14:formula1>
          <xm:sqref>B6:B36</xm:sqref>
        </x14:dataValidation>
        <x14:dataValidation type="list" allowBlank="1" showInputMessage="1" showErrorMessage="1" xr:uid="{00000000-0002-0000-0300-000002000000}">
          <x14:formula1>
            <xm:f>'Data validation'!$H$2:$H$8</xm:f>
          </x14:formula1>
          <xm:sqref>H6:H36</xm:sqref>
        </x14:dataValidation>
        <x14:dataValidation type="list" allowBlank="1" showInputMessage="1" showErrorMessage="1" xr:uid="{00000000-0002-0000-0300-000003000000}">
          <x14:formula1>
            <xm:f>'Data validation'!$B$2:$B$3</xm:f>
          </x14:formula1>
          <xm:sqref>L6:L36</xm:sqref>
        </x14:dataValidation>
        <x14:dataValidation type="list" allowBlank="1" showInputMessage="1" showErrorMessage="1" xr:uid="{00000000-0002-0000-0300-000004000000}">
          <x14:formula1>
            <xm:f>'Data validation'!$K$2:$K$4</xm:f>
          </x14:formula1>
          <xm:sqref>N6:N36</xm:sqref>
        </x14:dataValidation>
        <x14:dataValidation type="list" allowBlank="1" showInputMessage="1" showErrorMessage="1" xr:uid="{00000000-0002-0000-0300-000005000000}">
          <x14:formula1>
            <xm:f>'Data validation'!$O$2:$O$4</xm:f>
          </x14:formula1>
          <xm:sqref>D6:D36</xm:sqref>
        </x14:dataValidation>
        <x14:dataValidation type="list" allowBlank="1" showInputMessage="1" showErrorMessage="1" xr:uid="{00000000-0002-0000-0300-000006000000}">
          <x14:formula1>
            <xm:f>'Data validation'!$G$2:$G$4</xm:f>
          </x14:formula1>
          <xm:sqref>F6:F36</xm:sqref>
        </x14:dataValidation>
        <x14:dataValidation type="list" allowBlank="1" showInputMessage="1" showErrorMessage="1" xr:uid="{00000000-0002-0000-0300-000007000000}">
          <x14:formula1>
            <xm:f>'Data validation'!$W$2:$W$4</xm:f>
          </x14:formula1>
          <xm:sqref>G6:G36</xm:sqref>
        </x14:dataValidation>
        <x14:dataValidation type="list" allowBlank="1" showInputMessage="1" showErrorMessage="1" xr:uid="{00000000-0002-0000-0300-000008000000}">
          <x14:formula1>
            <xm:f>'Data validation'!$J$2:$J$5</xm:f>
          </x14:formula1>
          <xm:sqref>K6:K36</xm:sqref>
        </x14:dataValidation>
        <x14:dataValidation type="date" allowBlank="1" showInputMessage="1" showErrorMessage="1" errorTitle="Please enter using this format" error="The date format for this cell is DD/MM/YYYY._x000a__x000a_Values also need to be between 01/01/2000 and 31/12/2025" prompt="DD/MM/YYYY" xr:uid="{00000000-0002-0000-0300-000009000000}">
          <x14:formula1>
            <xm:f>'Data validation'!I$2</xm:f>
          </x14:formula1>
          <x14:formula2>
            <xm:f>'Data validation'!I$3</xm:f>
          </x14:formula2>
          <xm:sqref>I6:I36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1" tint="0.34998626667073579"/>
    <pageSetUpPr fitToPage="1"/>
  </sheetPr>
  <dimension ref="A1:AO130"/>
  <sheetViews>
    <sheetView view="pageBreakPreview" topLeftCell="A53" zoomScale="60" zoomScaleNormal="100" workbookViewId="0">
      <selection activeCell="Y72" sqref="Y72"/>
    </sheetView>
  </sheetViews>
  <sheetFormatPr defaultColWidth="9.140625" defaultRowHeight="15"/>
  <cols>
    <col min="1" max="32" width="5.7109375" style="4" customWidth="1"/>
    <col min="33" max="16384" width="9.140625" style="4"/>
  </cols>
  <sheetData>
    <row r="1" spans="1:41" hidden="1">
      <c r="A1" s="4" t="e">
        <f ca="1">CELL("width",A1)</f>
        <v>#VALUE!</v>
      </c>
      <c r="B1" s="4" t="e">
        <f t="shared" ref="B1:AG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c r="Y1" s="4" t="e">
        <f t="shared" ca="1" si="0"/>
        <v>#VALUE!</v>
      </c>
      <c r="Z1" s="4" t="e">
        <f t="shared" ca="1" si="0"/>
        <v>#VALUE!</v>
      </c>
      <c r="AA1" s="4" t="e">
        <f t="shared" ca="1" si="0"/>
        <v>#VALUE!</v>
      </c>
      <c r="AB1" s="4" t="e">
        <f t="shared" ca="1" si="0"/>
        <v>#VALUE!</v>
      </c>
      <c r="AC1" s="4" t="e">
        <f t="shared" ca="1" si="0"/>
        <v>#VALUE!</v>
      </c>
      <c r="AD1" s="4" t="e">
        <f t="shared" ca="1" si="0"/>
        <v>#VALUE!</v>
      </c>
      <c r="AE1" s="4" t="e">
        <f t="shared" ca="1" si="0"/>
        <v>#VALUE!</v>
      </c>
      <c r="AF1" s="4" t="e">
        <f t="shared" ca="1" si="0"/>
        <v>#VALUE!</v>
      </c>
      <c r="AG1" s="4" t="e">
        <f t="shared" ca="1" si="0"/>
        <v>#VALUE!</v>
      </c>
      <c r="AH1" s="4" t="e">
        <f t="shared" ref="AH1:AO1" ca="1" si="1">CELL("width",AH1)</f>
        <v>#VALUE!</v>
      </c>
      <c r="AI1" s="4" t="e">
        <f t="shared" ca="1" si="1"/>
        <v>#VALUE!</v>
      </c>
      <c r="AJ1" s="4" t="e">
        <f t="shared" ca="1" si="1"/>
        <v>#VALUE!</v>
      </c>
      <c r="AK1" s="4" t="e">
        <f t="shared" ca="1" si="1"/>
        <v>#VALUE!</v>
      </c>
      <c r="AL1" s="4" t="e">
        <f t="shared" ca="1" si="1"/>
        <v>#VALUE!</v>
      </c>
      <c r="AM1" s="4" t="e">
        <f t="shared" ca="1" si="1"/>
        <v>#VALUE!</v>
      </c>
      <c r="AN1" s="4" t="e">
        <f t="shared" ca="1" si="1"/>
        <v>#VALUE!</v>
      </c>
      <c r="AO1" s="4" t="e">
        <f t="shared" ca="1" si="1"/>
        <v>#VALUE!</v>
      </c>
    </row>
    <row r="3" spans="1:41" ht="21" customHeight="1">
      <c r="H3" s="175" t="e">
        <f ca="1">Menu!$E$2&amp;CHAR(10)&amp;REPLACE(CELL("filename",$A$1),1,FIND("]",CELL("filename",$A$1))+3,"")&amp;": Term "&amp;Menu!$R$2</f>
        <v>#VALUE!</v>
      </c>
      <c r="I3" s="175"/>
      <c r="J3" s="175"/>
      <c r="K3" s="175"/>
      <c r="L3" s="175"/>
      <c r="M3" s="175"/>
      <c r="N3" s="175"/>
      <c r="O3" s="175"/>
      <c r="P3" s="175"/>
      <c r="Q3" s="175"/>
      <c r="R3" s="175"/>
      <c r="S3" s="175"/>
      <c r="U3" s="176" t="s">
        <v>326</v>
      </c>
      <c r="V3" s="176"/>
      <c r="W3" s="176"/>
      <c r="X3" s="176"/>
      <c r="Y3" s="176"/>
      <c r="Z3" s="176"/>
      <c r="AA3" s="176"/>
      <c r="AB3" s="176"/>
      <c r="AC3" s="176"/>
      <c r="AD3" s="176"/>
      <c r="AE3" s="176"/>
      <c r="AF3" s="176"/>
    </row>
    <row r="4" spans="1:41" ht="28.5" customHeight="1">
      <c r="H4" s="175"/>
      <c r="I4" s="175"/>
      <c r="J4" s="175"/>
      <c r="K4" s="175"/>
      <c r="L4" s="175"/>
      <c r="M4" s="175"/>
      <c r="N4" s="175"/>
      <c r="O4" s="175"/>
      <c r="P4" s="175"/>
      <c r="Q4" s="175"/>
      <c r="R4" s="175"/>
      <c r="S4" s="175"/>
      <c r="U4" s="177" t="s">
        <v>319</v>
      </c>
      <c r="V4" s="177"/>
      <c r="W4" s="177"/>
      <c r="X4" s="177"/>
      <c r="Y4" s="177"/>
      <c r="Z4" s="177"/>
      <c r="AA4" s="177"/>
      <c r="AB4" s="177"/>
      <c r="AC4" s="177"/>
      <c r="AD4" s="177"/>
      <c r="AE4" s="177"/>
      <c r="AF4" s="177"/>
    </row>
    <row r="5" spans="1:41" ht="21" customHeight="1">
      <c r="H5" s="175"/>
      <c r="I5" s="175"/>
      <c r="J5" s="175"/>
      <c r="K5" s="175"/>
      <c r="L5" s="175"/>
      <c r="M5" s="175"/>
      <c r="N5" s="175"/>
      <c r="O5" s="175"/>
      <c r="P5" s="175"/>
      <c r="Q5" s="175"/>
      <c r="R5" s="175"/>
      <c r="S5" s="175"/>
      <c r="U5" s="177"/>
      <c r="V5" s="177"/>
      <c r="W5" s="177"/>
      <c r="X5" s="177"/>
      <c r="Y5" s="177"/>
      <c r="Z5" s="177"/>
      <c r="AA5" s="177"/>
      <c r="AB5" s="177"/>
      <c r="AC5" s="177"/>
      <c r="AD5" s="177"/>
      <c r="AE5" s="177"/>
      <c r="AF5" s="177"/>
    </row>
    <row r="6" spans="1:41">
      <c r="H6" s="175"/>
      <c r="I6" s="175"/>
      <c r="J6" s="175"/>
      <c r="K6" s="175"/>
      <c r="L6" s="175"/>
      <c r="M6" s="175"/>
      <c r="N6" s="175"/>
      <c r="O6" s="175"/>
      <c r="P6" s="175"/>
      <c r="Q6" s="175"/>
      <c r="R6" s="175"/>
      <c r="S6" s="175"/>
      <c r="U6" s="177"/>
      <c r="V6" s="177"/>
      <c r="W6" s="177"/>
      <c r="X6" s="177"/>
      <c r="Y6" s="177"/>
      <c r="Z6" s="177"/>
      <c r="AA6" s="177"/>
      <c r="AB6" s="177"/>
      <c r="AC6" s="177"/>
      <c r="AD6" s="177"/>
      <c r="AE6" s="177"/>
      <c r="AF6" s="177"/>
    </row>
    <row r="7" spans="1:41" ht="15" customHeight="1">
      <c r="U7" s="177"/>
      <c r="V7" s="177"/>
      <c r="W7" s="177"/>
      <c r="X7" s="177"/>
      <c r="Y7" s="177"/>
      <c r="Z7" s="177"/>
      <c r="AA7" s="177"/>
      <c r="AB7" s="177"/>
      <c r="AC7" s="177"/>
      <c r="AD7" s="177"/>
      <c r="AE7" s="177"/>
      <c r="AF7" s="177"/>
    </row>
    <row r="8" spans="1:41">
      <c r="U8" s="177"/>
      <c r="V8" s="177"/>
      <c r="W8" s="177"/>
      <c r="X8" s="177"/>
      <c r="Y8" s="177"/>
      <c r="Z8" s="177"/>
      <c r="AA8" s="177"/>
      <c r="AB8" s="177"/>
      <c r="AC8" s="177"/>
      <c r="AD8" s="177"/>
      <c r="AE8" s="177"/>
      <c r="AF8" s="177"/>
    </row>
    <row r="9" spans="1:41">
      <c r="U9" s="177"/>
      <c r="V9" s="177"/>
      <c r="W9" s="177"/>
      <c r="X9" s="177"/>
      <c r="Y9" s="177"/>
      <c r="Z9" s="177"/>
      <c r="AA9" s="177"/>
      <c r="AB9" s="177"/>
      <c r="AC9" s="177"/>
      <c r="AD9" s="177"/>
      <c r="AE9" s="177"/>
      <c r="AF9" s="177"/>
    </row>
    <row r="10" spans="1:41">
      <c r="F10" s="178" t="s">
        <v>327</v>
      </c>
      <c r="G10" s="202" t="s">
        <v>328</v>
      </c>
      <c r="H10" s="202"/>
      <c r="I10" s="202"/>
      <c r="J10" s="202"/>
      <c r="K10" s="202"/>
      <c r="L10" s="202"/>
      <c r="M10" s="202"/>
      <c r="N10" s="202"/>
      <c r="O10" s="202"/>
      <c r="P10" s="202"/>
      <c r="Q10" s="202"/>
      <c r="R10" s="202"/>
      <c r="S10" s="202"/>
      <c r="T10" s="202"/>
      <c r="U10" s="59" t="s">
        <v>23</v>
      </c>
      <c r="V10" s="59"/>
      <c r="W10" s="59"/>
      <c r="X10" s="59"/>
      <c r="Y10" s="59"/>
      <c r="Z10" s="59"/>
      <c r="AA10" s="59"/>
      <c r="AB10" s="59"/>
      <c r="AC10" s="59"/>
      <c r="AD10" s="59"/>
      <c r="AE10" s="59"/>
      <c r="AF10" s="59"/>
    </row>
    <row r="11" spans="1:41">
      <c r="F11" s="178"/>
      <c r="G11" s="202" t="s">
        <v>329</v>
      </c>
      <c r="H11" s="202"/>
      <c r="I11" s="202"/>
      <c r="J11" s="202"/>
      <c r="K11" s="202"/>
      <c r="L11" s="202"/>
      <c r="M11" s="202"/>
      <c r="N11" s="202"/>
      <c r="O11" s="202"/>
      <c r="P11" s="202"/>
      <c r="Q11" s="202"/>
      <c r="R11" s="202"/>
      <c r="S11" s="202"/>
      <c r="T11" s="202"/>
      <c r="U11" s="59" t="s">
        <v>23</v>
      </c>
      <c r="V11" s="59"/>
      <c r="W11" s="59"/>
      <c r="X11" s="59"/>
      <c r="Y11" s="59"/>
      <c r="Z11" s="59"/>
      <c r="AA11" s="59"/>
      <c r="AB11" s="59"/>
      <c r="AC11" s="59"/>
      <c r="AD11" s="59"/>
      <c r="AE11" s="59"/>
      <c r="AF11" s="59"/>
    </row>
    <row r="12" spans="1:41">
      <c r="F12" s="178"/>
      <c r="G12" s="202" t="s">
        <v>330</v>
      </c>
      <c r="H12" s="202"/>
      <c r="I12" s="202"/>
      <c r="J12" s="202"/>
      <c r="K12" s="202"/>
      <c r="L12" s="202"/>
      <c r="M12" s="202"/>
      <c r="N12" s="202"/>
      <c r="O12" s="202"/>
      <c r="P12" s="202"/>
      <c r="Q12" s="202"/>
      <c r="R12" s="202"/>
      <c r="S12" s="202"/>
      <c r="T12" s="202"/>
      <c r="U12" s="59"/>
      <c r="V12" s="59"/>
      <c r="W12" s="59"/>
      <c r="X12" s="59"/>
      <c r="Y12" s="59"/>
      <c r="Z12" s="59"/>
      <c r="AA12" s="59"/>
      <c r="AB12" s="59"/>
      <c r="AC12" s="59"/>
      <c r="AD12" s="59"/>
      <c r="AE12" s="59"/>
      <c r="AF12" s="59"/>
    </row>
    <row r="13" spans="1:41">
      <c r="F13" s="178"/>
      <c r="G13" s="202" t="s">
        <v>331</v>
      </c>
      <c r="H13" s="202"/>
      <c r="I13" s="202"/>
      <c r="J13" s="202"/>
      <c r="K13" s="202"/>
      <c r="L13" s="202"/>
      <c r="M13" s="202"/>
      <c r="N13" s="202"/>
      <c r="O13" s="202"/>
      <c r="P13" s="202"/>
      <c r="Q13" s="202"/>
      <c r="R13" s="202"/>
      <c r="S13" s="202"/>
      <c r="T13" s="202"/>
      <c r="U13" s="59"/>
      <c r="V13" s="59"/>
      <c r="W13" s="59"/>
      <c r="X13" s="59"/>
      <c r="Y13" s="59"/>
      <c r="Z13" s="59"/>
      <c r="AA13" s="59"/>
      <c r="AB13" s="59"/>
      <c r="AC13" s="59"/>
      <c r="AD13" s="59"/>
      <c r="AE13" s="59"/>
      <c r="AF13" s="59"/>
    </row>
    <row r="14" spans="1:41">
      <c r="F14" s="178"/>
      <c r="G14" s="202" t="s">
        <v>332</v>
      </c>
      <c r="H14" s="202"/>
      <c r="I14" s="202"/>
      <c r="J14" s="202"/>
      <c r="K14" s="202"/>
      <c r="L14" s="202"/>
      <c r="M14" s="202"/>
      <c r="N14" s="202"/>
      <c r="O14" s="202"/>
      <c r="P14" s="202"/>
      <c r="Q14" s="202"/>
      <c r="R14" s="202"/>
      <c r="S14" s="202"/>
      <c r="T14" s="202"/>
      <c r="U14" s="59"/>
      <c r="V14" s="59"/>
      <c r="W14" s="59"/>
      <c r="X14" s="59"/>
      <c r="Y14" s="59"/>
      <c r="Z14" s="59"/>
      <c r="AA14" s="59"/>
      <c r="AB14" s="59"/>
      <c r="AC14" s="59"/>
      <c r="AD14" s="59"/>
      <c r="AE14" s="59"/>
      <c r="AF14" s="59"/>
    </row>
    <row r="15" spans="1:41">
      <c r="F15" s="178"/>
      <c r="G15" s="202" t="s">
        <v>333</v>
      </c>
      <c r="H15" s="202"/>
      <c r="I15" s="202"/>
      <c r="J15" s="202"/>
      <c r="K15" s="202"/>
      <c r="L15" s="202"/>
      <c r="M15" s="202"/>
      <c r="N15" s="202"/>
      <c r="O15" s="202"/>
      <c r="P15" s="202"/>
      <c r="Q15" s="202"/>
      <c r="R15" s="202"/>
      <c r="S15" s="202"/>
      <c r="T15" s="202"/>
      <c r="U15" s="59"/>
      <c r="V15" s="59"/>
      <c r="W15" s="59"/>
      <c r="X15" s="59"/>
      <c r="Y15" s="59"/>
      <c r="Z15" s="59"/>
      <c r="AA15" s="59"/>
      <c r="AB15" s="59"/>
      <c r="AC15" s="59"/>
      <c r="AD15" s="59"/>
      <c r="AE15" s="59"/>
      <c r="AF15" s="59"/>
    </row>
    <row r="16" spans="1:41">
      <c r="F16" s="178"/>
      <c r="G16" s="202" t="s">
        <v>334</v>
      </c>
      <c r="H16" s="202"/>
      <c r="I16" s="202"/>
      <c r="J16" s="202"/>
      <c r="K16" s="202"/>
      <c r="L16" s="202"/>
      <c r="M16" s="202"/>
      <c r="N16" s="202"/>
      <c r="O16" s="202"/>
      <c r="P16" s="202"/>
      <c r="Q16" s="202"/>
      <c r="R16" s="202"/>
      <c r="S16" s="202"/>
      <c r="T16" s="202"/>
      <c r="U16" s="59"/>
      <c r="V16" s="59"/>
      <c r="W16" s="59"/>
      <c r="X16" s="59"/>
      <c r="Y16" s="59"/>
      <c r="Z16" s="59"/>
      <c r="AA16" s="59"/>
      <c r="AB16" s="59"/>
      <c r="AC16" s="59"/>
      <c r="AD16" s="59"/>
      <c r="AE16" s="59"/>
      <c r="AF16" s="59"/>
    </row>
    <row r="17" spans="6:32">
      <c r="F17" s="178"/>
      <c r="G17" s="202" t="s">
        <v>335</v>
      </c>
      <c r="H17" s="202"/>
      <c r="I17" s="202"/>
      <c r="J17" s="202"/>
      <c r="K17" s="202"/>
      <c r="L17" s="202"/>
      <c r="M17" s="202"/>
      <c r="N17" s="202"/>
      <c r="O17" s="202"/>
      <c r="P17" s="202"/>
      <c r="Q17" s="202"/>
      <c r="R17" s="202"/>
      <c r="S17" s="202"/>
      <c r="T17" s="202"/>
      <c r="U17" s="59"/>
      <c r="V17" s="59"/>
      <c r="W17" s="59"/>
      <c r="X17" s="59"/>
      <c r="Y17" s="59"/>
      <c r="Z17" s="59"/>
      <c r="AA17" s="59"/>
      <c r="AB17" s="59"/>
      <c r="AC17" s="59"/>
      <c r="AD17" s="59"/>
      <c r="AE17" s="59"/>
      <c r="AF17" s="59"/>
    </row>
    <row r="18" spans="6:32">
      <c r="F18" s="178"/>
      <c r="G18" s="202" t="s">
        <v>336</v>
      </c>
      <c r="H18" s="202"/>
      <c r="I18" s="202"/>
      <c r="J18" s="202"/>
      <c r="K18" s="202"/>
      <c r="L18" s="202"/>
      <c r="M18" s="202"/>
      <c r="N18" s="202"/>
      <c r="O18" s="202"/>
      <c r="P18" s="202"/>
      <c r="Q18" s="202"/>
      <c r="R18" s="202"/>
      <c r="S18" s="202"/>
      <c r="T18" s="202"/>
      <c r="U18" s="59"/>
      <c r="V18" s="59"/>
      <c r="W18" s="59"/>
      <c r="X18" s="59"/>
      <c r="Y18" s="59"/>
      <c r="Z18" s="59"/>
      <c r="AA18" s="59"/>
      <c r="AB18" s="59"/>
      <c r="AC18" s="59"/>
      <c r="AD18" s="59"/>
      <c r="AE18" s="59"/>
      <c r="AF18" s="59"/>
    </row>
    <row r="19" spans="6:32" ht="8.1" customHeight="1">
      <c r="U19" s="5"/>
      <c r="V19" s="5"/>
      <c r="W19" s="5"/>
      <c r="X19" s="5"/>
      <c r="Y19" s="5"/>
      <c r="Z19" s="5"/>
      <c r="AA19" s="5"/>
      <c r="AB19" s="5"/>
      <c r="AC19" s="5"/>
      <c r="AD19" s="5"/>
      <c r="AE19" s="5"/>
      <c r="AF19" s="5"/>
    </row>
    <row r="20" spans="6:32">
      <c r="F20" s="178" t="s">
        <v>157</v>
      </c>
      <c r="G20" s="202" t="s">
        <v>337</v>
      </c>
      <c r="H20" s="202"/>
      <c r="I20" s="202"/>
      <c r="J20" s="202"/>
      <c r="K20" s="202"/>
      <c r="L20" s="202"/>
      <c r="M20" s="202"/>
      <c r="N20" s="202"/>
      <c r="O20" s="202"/>
      <c r="P20" s="202"/>
      <c r="Q20" s="202"/>
      <c r="R20" s="202"/>
      <c r="S20" s="202"/>
      <c r="T20" s="202"/>
      <c r="U20" s="59"/>
      <c r="V20" s="59"/>
      <c r="W20" s="59"/>
      <c r="X20" s="59"/>
      <c r="Y20" s="59"/>
      <c r="Z20" s="59"/>
      <c r="AA20" s="59"/>
      <c r="AB20" s="59"/>
      <c r="AC20" s="59"/>
      <c r="AD20" s="59"/>
      <c r="AE20" s="59"/>
      <c r="AF20" s="59"/>
    </row>
    <row r="21" spans="6:32">
      <c r="F21" s="178"/>
      <c r="G21" s="202" t="s">
        <v>338</v>
      </c>
      <c r="H21" s="202"/>
      <c r="I21" s="202"/>
      <c r="J21" s="202"/>
      <c r="K21" s="202"/>
      <c r="L21" s="202"/>
      <c r="M21" s="202"/>
      <c r="N21" s="202"/>
      <c r="O21" s="202"/>
      <c r="P21" s="202"/>
      <c r="Q21" s="202"/>
      <c r="R21" s="202"/>
      <c r="S21" s="202"/>
      <c r="T21" s="202"/>
      <c r="U21" s="59"/>
      <c r="V21" s="59"/>
      <c r="W21" s="59"/>
      <c r="X21" s="59"/>
      <c r="Y21" s="59"/>
      <c r="Z21" s="59"/>
      <c r="AA21" s="59"/>
      <c r="AB21" s="59"/>
      <c r="AC21" s="59"/>
      <c r="AD21" s="59"/>
      <c r="AE21" s="59"/>
      <c r="AF21" s="59"/>
    </row>
    <row r="22" spans="6:32">
      <c r="F22" s="178"/>
      <c r="G22" s="202" t="s">
        <v>339</v>
      </c>
      <c r="H22" s="202"/>
      <c r="I22" s="202"/>
      <c r="J22" s="202"/>
      <c r="K22" s="202"/>
      <c r="L22" s="202"/>
      <c r="M22" s="202"/>
      <c r="N22" s="202"/>
      <c r="O22" s="202"/>
      <c r="P22" s="202"/>
      <c r="Q22" s="202"/>
      <c r="R22" s="202"/>
      <c r="S22" s="202"/>
      <c r="T22" s="202"/>
      <c r="U22" s="59"/>
      <c r="V22" s="59"/>
      <c r="W22" s="59"/>
      <c r="X22" s="59"/>
      <c r="Y22" s="59"/>
      <c r="Z22" s="59"/>
      <c r="AA22" s="59"/>
      <c r="AB22" s="59"/>
      <c r="AC22" s="59"/>
      <c r="AD22" s="59"/>
      <c r="AE22" s="59"/>
      <c r="AF22" s="59"/>
    </row>
    <row r="23" spans="6:32">
      <c r="F23" s="178"/>
      <c r="G23" s="202" t="s">
        <v>340</v>
      </c>
      <c r="H23" s="202"/>
      <c r="I23" s="202"/>
      <c r="J23" s="202"/>
      <c r="K23" s="202"/>
      <c r="L23" s="202"/>
      <c r="M23" s="202"/>
      <c r="N23" s="202"/>
      <c r="O23" s="202"/>
      <c r="P23" s="202"/>
      <c r="Q23" s="202"/>
      <c r="R23" s="202"/>
      <c r="S23" s="202"/>
      <c r="T23" s="202"/>
      <c r="U23" s="59"/>
      <c r="V23" s="59"/>
      <c r="W23" s="59"/>
      <c r="X23" s="59"/>
      <c r="Y23" s="59"/>
      <c r="Z23" s="59"/>
      <c r="AA23" s="59"/>
      <c r="AB23" s="59"/>
      <c r="AC23" s="59"/>
      <c r="AD23" s="59"/>
      <c r="AE23" s="59"/>
      <c r="AF23" s="59"/>
    </row>
    <row r="24" spans="6:32">
      <c r="F24" s="178"/>
      <c r="G24" s="202" t="s">
        <v>341</v>
      </c>
      <c r="H24" s="202"/>
      <c r="I24" s="202"/>
      <c r="J24" s="202"/>
      <c r="K24" s="202"/>
      <c r="L24" s="202"/>
      <c r="M24" s="202"/>
      <c r="N24" s="202"/>
      <c r="O24" s="202"/>
      <c r="P24" s="202"/>
      <c r="Q24" s="202"/>
      <c r="R24" s="202"/>
      <c r="S24" s="202"/>
      <c r="T24" s="202"/>
      <c r="U24" s="59"/>
      <c r="V24" s="59"/>
      <c r="W24" s="59"/>
      <c r="X24" s="59"/>
      <c r="Y24" s="59"/>
      <c r="Z24" s="59"/>
      <c r="AA24" s="59"/>
      <c r="AB24" s="59"/>
      <c r="AC24" s="59"/>
      <c r="AD24" s="59"/>
      <c r="AE24" s="59"/>
      <c r="AF24" s="59"/>
    </row>
    <row r="25" spans="6:32">
      <c r="F25" s="178"/>
      <c r="G25" s="202" t="s">
        <v>342</v>
      </c>
      <c r="H25" s="202"/>
      <c r="I25" s="202"/>
      <c r="J25" s="202"/>
      <c r="K25" s="202"/>
      <c r="L25" s="202"/>
      <c r="M25" s="202"/>
      <c r="N25" s="202"/>
      <c r="O25" s="202"/>
      <c r="P25" s="202"/>
      <c r="Q25" s="202"/>
      <c r="R25" s="202"/>
      <c r="S25" s="202"/>
      <c r="T25" s="202"/>
      <c r="U25" s="59"/>
      <c r="V25" s="59"/>
      <c r="W25" s="59"/>
      <c r="X25" s="59"/>
      <c r="Y25" s="59"/>
      <c r="Z25" s="59"/>
      <c r="AA25" s="59"/>
      <c r="AB25" s="59"/>
      <c r="AC25" s="59"/>
      <c r="AD25" s="59"/>
      <c r="AE25" s="59"/>
      <c r="AF25" s="59"/>
    </row>
    <row r="26" spans="6:32" ht="8.1" customHeight="1">
      <c r="U26" s="5"/>
      <c r="V26" s="5"/>
      <c r="W26" s="5"/>
      <c r="X26" s="5"/>
      <c r="Y26" s="5"/>
      <c r="Z26" s="5"/>
      <c r="AA26" s="5"/>
      <c r="AB26" s="5"/>
      <c r="AC26" s="5"/>
      <c r="AD26" s="5"/>
      <c r="AE26" s="5"/>
      <c r="AF26" s="5"/>
    </row>
    <row r="27" spans="6:32">
      <c r="F27" s="178" t="s">
        <v>343</v>
      </c>
      <c r="G27" s="202" t="s">
        <v>344</v>
      </c>
      <c r="H27" s="202"/>
      <c r="I27" s="202"/>
      <c r="J27" s="202"/>
      <c r="K27" s="202"/>
      <c r="L27" s="202"/>
      <c r="M27" s="202"/>
      <c r="N27" s="202"/>
      <c r="O27" s="202"/>
      <c r="P27" s="202"/>
      <c r="Q27" s="202"/>
      <c r="R27" s="202"/>
      <c r="S27" s="202"/>
      <c r="T27" s="202"/>
      <c r="U27" s="59"/>
      <c r="V27" s="59"/>
      <c r="W27" s="59"/>
      <c r="X27" s="59"/>
      <c r="Y27" s="59"/>
      <c r="Z27" s="59"/>
      <c r="AA27" s="59"/>
      <c r="AB27" s="59"/>
      <c r="AC27" s="59"/>
      <c r="AD27" s="59"/>
      <c r="AE27" s="59"/>
      <c r="AF27" s="59"/>
    </row>
    <row r="28" spans="6:32">
      <c r="F28" s="178"/>
      <c r="G28" s="202" t="s">
        <v>345</v>
      </c>
      <c r="H28" s="202"/>
      <c r="I28" s="202"/>
      <c r="J28" s="202"/>
      <c r="K28" s="202"/>
      <c r="L28" s="202"/>
      <c r="M28" s="202"/>
      <c r="N28" s="202"/>
      <c r="O28" s="202"/>
      <c r="P28" s="202"/>
      <c r="Q28" s="202"/>
      <c r="R28" s="202"/>
      <c r="S28" s="202"/>
      <c r="T28" s="202"/>
      <c r="U28" s="59"/>
      <c r="V28" s="59"/>
      <c r="W28" s="59"/>
      <c r="X28" s="59"/>
      <c r="Y28" s="59"/>
      <c r="Z28" s="59"/>
      <c r="AA28" s="59"/>
      <c r="AB28" s="59"/>
      <c r="AC28" s="59"/>
      <c r="AD28" s="59"/>
      <c r="AE28" s="59"/>
      <c r="AF28" s="59"/>
    </row>
    <row r="29" spans="6:32">
      <c r="F29" s="178"/>
      <c r="G29" s="202" t="s">
        <v>346</v>
      </c>
      <c r="H29" s="202"/>
      <c r="I29" s="202"/>
      <c r="J29" s="202"/>
      <c r="K29" s="202"/>
      <c r="L29" s="202"/>
      <c r="M29" s="202"/>
      <c r="N29" s="202"/>
      <c r="O29" s="202"/>
      <c r="P29" s="202"/>
      <c r="Q29" s="202"/>
      <c r="R29" s="202"/>
      <c r="S29" s="202"/>
      <c r="T29" s="202"/>
      <c r="U29" s="59"/>
      <c r="V29" s="59"/>
      <c r="W29" s="59"/>
      <c r="X29" s="59"/>
      <c r="Y29" s="59"/>
      <c r="Z29" s="59"/>
      <c r="AA29" s="59"/>
      <c r="AB29" s="59"/>
      <c r="AC29" s="59"/>
      <c r="AD29" s="59"/>
      <c r="AE29" s="59"/>
      <c r="AF29" s="59"/>
    </row>
    <row r="30" spans="6:32">
      <c r="F30" s="178"/>
      <c r="G30" s="202" t="s">
        <v>347</v>
      </c>
      <c r="H30" s="202"/>
      <c r="I30" s="202"/>
      <c r="J30" s="202"/>
      <c r="K30" s="202"/>
      <c r="L30" s="202"/>
      <c r="M30" s="202"/>
      <c r="N30" s="202"/>
      <c r="O30" s="202"/>
      <c r="P30" s="202"/>
      <c r="Q30" s="202"/>
      <c r="R30" s="202"/>
      <c r="S30" s="202"/>
      <c r="T30" s="202"/>
      <c r="U30" s="59"/>
      <c r="V30" s="59"/>
      <c r="W30" s="59"/>
      <c r="X30" s="59"/>
      <c r="Y30" s="59"/>
      <c r="Z30" s="59"/>
      <c r="AA30" s="59"/>
      <c r="AB30" s="59"/>
      <c r="AC30" s="59"/>
      <c r="AD30" s="59"/>
      <c r="AE30" s="59"/>
      <c r="AF30" s="59"/>
    </row>
    <row r="31" spans="6:32">
      <c r="F31" s="178"/>
      <c r="G31" s="202" t="s">
        <v>348</v>
      </c>
      <c r="H31" s="202"/>
      <c r="I31" s="202"/>
      <c r="J31" s="202"/>
      <c r="K31" s="202"/>
      <c r="L31" s="202"/>
      <c r="M31" s="202"/>
      <c r="N31" s="202"/>
      <c r="O31" s="202"/>
      <c r="P31" s="202"/>
      <c r="Q31" s="202"/>
      <c r="R31" s="202"/>
      <c r="S31" s="202"/>
      <c r="T31" s="202"/>
      <c r="U31" s="59"/>
      <c r="V31" s="59"/>
      <c r="W31" s="59"/>
      <c r="X31" s="59"/>
      <c r="Y31" s="59"/>
      <c r="Z31" s="59"/>
      <c r="AA31" s="59"/>
      <c r="AB31" s="59"/>
      <c r="AC31" s="59"/>
      <c r="AD31" s="59"/>
      <c r="AE31" s="59"/>
      <c r="AF31" s="59"/>
    </row>
    <row r="32" spans="6:32">
      <c r="F32" s="178"/>
      <c r="G32" s="202" t="s">
        <v>349</v>
      </c>
      <c r="H32" s="202"/>
      <c r="I32" s="202"/>
      <c r="J32" s="202"/>
      <c r="K32" s="202"/>
      <c r="L32" s="202"/>
      <c r="M32" s="202"/>
      <c r="N32" s="202"/>
      <c r="O32" s="202"/>
      <c r="P32" s="202"/>
      <c r="Q32" s="202"/>
      <c r="R32" s="202"/>
      <c r="S32" s="202"/>
      <c r="T32" s="202"/>
      <c r="U32" s="59"/>
      <c r="V32" s="59"/>
      <c r="W32" s="59"/>
      <c r="X32" s="59"/>
      <c r="Y32" s="59"/>
      <c r="Z32" s="59"/>
      <c r="AA32" s="59"/>
      <c r="AB32" s="59"/>
      <c r="AC32" s="59"/>
      <c r="AD32" s="59"/>
      <c r="AE32" s="59"/>
      <c r="AF32" s="59"/>
    </row>
    <row r="33" spans="6:32">
      <c r="F33" s="178"/>
      <c r="G33" s="202" t="s">
        <v>350</v>
      </c>
      <c r="H33" s="202"/>
      <c r="I33" s="202"/>
      <c r="J33" s="202"/>
      <c r="K33" s="202"/>
      <c r="L33" s="202"/>
      <c r="M33" s="202"/>
      <c r="N33" s="202"/>
      <c r="O33" s="202"/>
      <c r="P33" s="202"/>
      <c r="Q33" s="202"/>
      <c r="R33" s="202"/>
      <c r="S33" s="202"/>
      <c r="T33" s="202"/>
      <c r="U33" s="59"/>
      <c r="V33" s="59"/>
      <c r="W33" s="59"/>
      <c r="X33" s="59"/>
      <c r="Y33" s="59"/>
      <c r="Z33" s="59"/>
      <c r="AA33" s="59"/>
      <c r="AB33" s="59"/>
      <c r="AC33" s="59"/>
      <c r="AD33" s="59"/>
      <c r="AE33" s="59"/>
      <c r="AF33" s="59"/>
    </row>
    <row r="34" spans="6:32" ht="8.1" customHeight="1">
      <c r="U34" s="5"/>
      <c r="V34" s="5"/>
      <c r="W34" s="5"/>
      <c r="X34" s="5"/>
      <c r="Y34" s="5"/>
      <c r="Z34" s="5"/>
      <c r="AA34" s="5"/>
      <c r="AB34" s="5"/>
      <c r="AC34" s="5"/>
      <c r="AD34" s="5"/>
      <c r="AE34" s="5"/>
      <c r="AF34" s="5"/>
    </row>
    <row r="35" spans="6:32">
      <c r="F35" s="178" t="s">
        <v>351</v>
      </c>
      <c r="G35" s="202" t="s">
        <v>352</v>
      </c>
      <c r="H35" s="202"/>
      <c r="I35" s="202"/>
      <c r="J35" s="202"/>
      <c r="K35" s="202"/>
      <c r="L35" s="202"/>
      <c r="M35" s="202"/>
      <c r="N35" s="202"/>
      <c r="O35" s="202"/>
      <c r="P35" s="202"/>
      <c r="Q35" s="202"/>
      <c r="R35" s="202"/>
      <c r="S35" s="202"/>
      <c r="T35" s="202"/>
      <c r="U35" s="59"/>
      <c r="V35" s="59"/>
      <c r="W35" s="59"/>
      <c r="X35" s="59"/>
      <c r="Y35" s="59"/>
      <c r="Z35" s="59"/>
      <c r="AA35" s="59"/>
      <c r="AB35" s="59"/>
      <c r="AC35" s="59"/>
      <c r="AD35" s="59"/>
      <c r="AE35" s="59"/>
      <c r="AF35" s="59"/>
    </row>
    <row r="36" spans="6:32">
      <c r="F36" s="178"/>
      <c r="G36" s="202" t="s">
        <v>353</v>
      </c>
      <c r="H36" s="202"/>
      <c r="I36" s="202"/>
      <c r="J36" s="202"/>
      <c r="K36" s="202"/>
      <c r="L36" s="202"/>
      <c r="M36" s="202"/>
      <c r="N36" s="202"/>
      <c r="O36" s="202"/>
      <c r="P36" s="202"/>
      <c r="Q36" s="202"/>
      <c r="R36" s="202"/>
      <c r="S36" s="202"/>
      <c r="T36" s="202"/>
      <c r="U36" s="59"/>
      <c r="V36" s="59"/>
      <c r="W36" s="59"/>
      <c r="X36" s="59"/>
      <c r="Y36" s="59"/>
      <c r="Z36" s="59"/>
      <c r="AA36" s="59"/>
      <c r="AB36" s="59"/>
      <c r="AC36" s="59"/>
      <c r="AD36" s="59"/>
      <c r="AE36" s="59"/>
      <c r="AF36" s="59"/>
    </row>
    <row r="37" spans="6:32">
      <c r="F37" s="178"/>
      <c r="G37" s="202" t="s">
        <v>354</v>
      </c>
      <c r="H37" s="202"/>
      <c r="I37" s="202"/>
      <c r="J37" s="202"/>
      <c r="K37" s="202"/>
      <c r="L37" s="202"/>
      <c r="M37" s="202"/>
      <c r="N37" s="202"/>
      <c r="O37" s="202"/>
      <c r="P37" s="202"/>
      <c r="Q37" s="202"/>
      <c r="R37" s="202"/>
      <c r="S37" s="202"/>
      <c r="T37" s="202"/>
      <c r="U37" s="59"/>
      <c r="V37" s="59"/>
      <c r="W37" s="59"/>
      <c r="X37" s="59"/>
      <c r="Y37" s="59"/>
      <c r="Z37" s="59"/>
      <c r="AA37" s="59"/>
      <c r="AB37" s="59"/>
      <c r="AC37" s="59"/>
      <c r="AD37" s="59"/>
      <c r="AE37" s="59"/>
      <c r="AF37" s="59"/>
    </row>
    <row r="38" spans="6:32">
      <c r="F38" s="178"/>
      <c r="G38" s="202" t="s">
        <v>355</v>
      </c>
      <c r="H38" s="202"/>
      <c r="I38" s="202"/>
      <c r="J38" s="202"/>
      <c r="K38" s="202"/>
      <c r="L38" s="202"/>
      <c r="M38" s="202"/>
      <c r="N38" s="202"/>
      <c r="O38" s="202"/>
      <c r="P38" s="202"/>
      <c r="Q38" s="202"/>
      <c r="R38" s="202"/>
      <c r="S38" s="202"/>
      <c r="T38" s="202"/>
      <c r="U38" s="59"/>
      <c r="V38" s="59"/>
      <c r="W38" s="59"/>
      <c r="X38" s="59"/>
      <c r="Y38" s="59"/>
      <c r="Z38" s="59"/>
      <c r="AA38" s="59"/>
      <c r="AB38" s="59"/>
      <c r="AC38" s="59"/>
      <c r="AD38" s="59"/>
      <c r="AE38" s="59"/>
      <c r="AF38" s="59"/>
    </row>
    <row r="39" spans="6:32">
      <c r="F39" s="178"/>
      <c r="G39" s="202" t="s">
        <v>356</v>
      </c>
      <c r="H39" s="202"/>
      <c r="I39" s="202"/>
      <c r="J39" s="202"/>
      <c r="K39" s="202"/>
      <c r="L39" s="202"/>
      <c r="M39" s="202"/>
      <c r="N39" s="202"/>
      <c r="O39" s="202"/>
      <c r="P39" s="202"/>
      <c r="Q39" s="202"/>
      <c r="R39" s="202"/>
      <c r="S39" s="202"/>
      <c r="T39" s="202"/>
      <c r="U39" s="59"/>
      <c r="V39" s="59"/>
      <c r="W39" s="59"/>
      <c r="X39" s="59"/>
      <c r="Y39" s="59"/>
      <c r="Z39" s="59"/>
      <c r="AA39" s="59"/>
      <c r="AB39" s="59"/>
      <c r="AC39" s="59"/>
      <c r="AD39" s="59"/>
      <c r="AE39" s="59"/>
      <c r="AF39" s="59"/>
    </row>
    <row r="40" spans="6:32">
      <c r="F40" s="178"/>
      <c r="G40" s="202" t="s">
        <v>357</v>
      </c>
      <c r="H40" s="202"/>
      <c r="I40" s="202"/>
      <c r="J40" s="202"/>
      <c r="K40" s="202"/>
      <c r="L40" s="202"/>
      <c r="M40" s="202"/>
      <c r="N40" s="202"/>
      <c r="O40" s="202"/>
      <c r="P40" s="202"/>
      <c r="Q40" s="202"/>
      <c r="R40" s="202"/>
      <c r="S40" s="202"/>
      <c r="T40" s="202"/>
      <c r="U40" s="59"/>
      <c r="V40" s="59"/>
      <c r="W40" s="59"/>
      <c r="X40" s="59"/>
      <c r="Y40" s="59"/>
      <c r="Z40" s="59"/>
      <c r="AA40" s="59"/>
      <c r="AB40" s="59"/>
      <c r="AC40" s="59"/>
      <c r="AD40" s="59"/>
      <c r="AE40" s="59"/>
      <c r="AF40" s="59"/>
    </row>
    <row r="41" spans="6:32">
      <c r="F41" s="178"/>
      <c r="G41" s="202" t="s">
        <v>358</v>
      </c>
      <c r="H41" s="202"/>
      <c r="I41" s="202"/>
      <c r="J41" s="202"/>
      <c r="K41" s="202"/>
      <c r="L41" s="202"/>
      <c r="M41" s="202"/>
      <c r="N41" s="202"/>
      <c r="O41" s="202"/>
      <c r="P41" s="202"/>
      <c r="Q41" s="202"/>
      <c r="R41" s="202"/>
      <c r="S41" s="202"/>
      <c r="T41" s="202"/>
      <c r="U41" s="59"/>
      <c r="V41" s="59"/>
      <c r="W41" s="59"/>
      <c r="X41" s="59"/>
      <c r="Y41" s="59"/>
      <c r="Z41" s="59"/>
      <c r="AA41" s="59"/>
      <c r="AB41" s="59"/>
      <c r="AC41" s="59"/>
      <c r="AD41" s="59"/>
      <c r="AE41" s="59"/>
      <c r="AF41" s="59"/>
    </row>
    <row r="42" spans="6:32" ht="8.1" customHeight="1">
      <c r="U42" s="5"/>
      <c r="V42" s="5"/>
      <c r="W42" s="5"/>
      <c r="X42" s="5"/>
      <c r="Y42" s="5"/>
      <c r="Z42" s="5"/>
      <c r="AA42" s="5"/>
      <c r="AB42" s="5"/>
      <c r="AC42" s="5"/>
      <c r="AD42" s="5"/>
      <c r="AE42" s="5"/>
      <c r="AF42" s="5"/>
    </row>
    <row r="43" spans="6:32">
      <c r="F43" s="178" t="s">
        <v>359</v>
      </c>
      <c r="G43" s="202" t="s">
        <v>360</v>
      </c>
      <c r="H43" s="202"/>
      <c r="I43" s="202"/>
      <c r="J43" s="202"/>
      <c r="K43" s="202"/>
      <c r="L43" s="202"/>
      <c r="M43" s="202"/>
      <c r="N43" s="202"/>
      <c r="O43" s="202"/>
      <c r="P43" s="202"/>
      <c r="Q43" s="202"/>
      <c r="R43" s="202"/>
      <c r="S43" s="202"/>
      <c r="T43" s="202"/>
      <c r="U43" s="59"/>
      <c r="V43" s="59"/>
      <c r="W43" s="59"/>
      <c r="X43" s="59"/>
      <c r="Y43" s="59"/>
      <c r="Z43" s="59"/>
      <c r="AA43" s="59"/>
      <c r="AB43" s="59"/>
      <c r="AC43" s="59"/>
      <c r="AD43" s="59"/>
      <c r="AE43" s="59"/>
      <c r="AF43" s="59"/>
    </row>
    <row r="44" spans="6:32">
      <c r="F44" s="178"/>
      <c r="G44" s="202" t="s">
        <v>361</v>
      </c>
      <c r="H44" s="202"/>
      <c r="I44" s="202"/>
      <c r="J44" s="202"/>
      <c r="K44" s="202"/>
      <c r="L44" s="202"/>
      <c r="M44" s="202"/>
      <c r="N44" s="202"/>
      <c r="O44" s="202"/>
      <c r="P44" s="202"/>
      <c r="Q44" s="202"/>
      <c r="R44" s="202"/>
      <c r="S44" s="202"/>
      <c r="T44" s="202"/>
      <c r="U44" s="59"/>
      <c r="V44" s="59"/>
      <c r="W44" s="59"/>
      <c r="X44" s="59"/>
      <c r="Y44" s="59"/>
      <c r="Z44" s="59"/>
      <c r="AA44" s="59"/>
      <c r="AB44" s="59"/>
      <c r="AC44" s="59"/>
      <c r="AD44" s="59"/>
      <c r="AE44" s="59"/>
      <c r="AF44" s="59"/>
    </row>
    <row r="45" spans="6:32">
      <c r="F45" s="178"/>
      <c r="G45" s="202" t="s">
        <v>362</v>
      </c>
      <c r="H45" s="202"/>
      <c r="I45" s="202"/>
      <c r="J45" s="202"/>
      <c r="K45" s="202"/>
      <c r="L45" s="202"/>
      <c r="M45" s="202"/>
      <c r="N45" s="202"/>
      <c r="O45" s="202"/>
      <c r="P45" s="202"/>
      <c r="Q45" s="202"/>
      <c r="R45" s="202"/>
      <c r="S45" s="202"/>
      <c r="T45" s="202"/>
      <c r="U45" s="59"/>
      <c r="V45" s="59"/>
      <c r="W45" s="59"/>
      <c r="X45" s="59"/>
      <c r="Y45" s="59"/>
      <c r="Z45" s="59"/>
      <c r="AA45" s="59"/>
      <c r="AB45" s="59"/>
      <c r="AC45" s="59"/>
      <c r="AD45" s="59"/>
      <c r="AE45" s="59"/>
      <c r="AF45" s="59"/>
    </row>
    <row r="46" spans="6:32">
      <c r="F46" s="178"/>
      <c r="G46" s="202" t="s">
        <v>363</v>
      </c>
      <c r="H46" s="202"/>
      <c r="I46" s="202"/>
      <c r="J46" s="202"/>
      <c r="K46" s="202"/>
      <c r="L46" s="202"/>
      <c r="M46" s="202"/>
      <c r="N46" s="202"/>
      <c r="O46" s="202"/>
      <c r="P46" s="202"/>
      <c r="Q46" s="202"/>
      <c r="R46" s="202"/>
      <c r="S46" s="202"/>
      <c r="T46" s="202"/>
      <c r="U46" s="59"/>
      <c r="V46" s="59"/>
      <c r="W46" s="59"/>
      <c r="X46" s="59"/>
      <c r="Y46" s="59"/>
      <c r="Z46" s="59"/>
      <c r="AA46" s="59"/>
      <c r="AB46" s="59"/>
      <c r="AC46" s="59"/>
      <c r="AD46" s="59"/>
      <c r="AE46" s="59"/>
      <c r="AF46" s="59"/>
    </row>
    <row r="47" spans="6:32">
      <c r="F47" s="178"/>
      <c r="G47" s="202" t="s">
        <v>364</v>
      </c>
      <c r="H47" s="202"/>
      <c r="I47" s="202"/>
      <c r="J47" s="202"/>
      <c r="K47" s="202"/>
      <c r="L47" s="202"/>
      <c r="M47" s="202"/>
      <c r="N47" s="202"/>
      <c r="O47" s="202"/>
      <c r="P47" s="202"/>
      <c r="Q47" s="202"/>
      <c r="R47" s="202"/>
      <c r="S47" s="202"/>
      <c r="T47" s="202"/>
      <c r="U47" s="59"/>
      <c r="V47" s="59"/>
      <c r="W47" s="59"/>
      <c r="X47" s="59"/>
      <c r="Y47" s="59"/>
      <c r="Z47" s="59"/>
      <c r="AA47" s="59"/>
      <c r="AB47" s="59"/>
      <c r="AC47" s="59"/>
      <c r="AD47" s="59"/>
      <c r="AE47" s="59"/>
      <c r="AF47" s="59"/>
    </row>
    <row r="48" spans="6:32">
      <c r="F48" s="178"/>
      <c r="G48" s="202" t="s">
        <v>365</v>
      </c>
      <c r="H48" s="202"/>
      <c r="I48" s="202"/>
      <c r="J48" s="202"/>
      <c r="K48" s="202"/>
      <c r="L48" s="202"/>
      <c r="M48" s="202"/>
      <c r="N48" s="202"/>
      <c r="O48" s="202"/>
      <c r="P48" s="202"/>
      <c r="Q48" s="202"/>
      <c r="R48" s="202"/>
      <c r="S48" s="202"/>
      <c r="T48" s="202"/>
      <c r="U48" s="59"/>
      <c r="V48" s="59"/>
      <c r="W48" s="59"/>
      <c r="X48" s="59"/>
      <c r="Y48" s="59"/>
      <c r="Z48" s="59"/>
      <c r="AA48" s="59"/>
      <c r="AB48" s="59"/>
      <c r="AC48" s="59"/>
      <c r="AD48" s="59"/>
      <c r="AE48" s="59"/>
      <c r="AF48" s="59"/>
    </row>
    <row r="49" spans="6:32">
      <c r="F49" s="178"/>
      <c r="G49" s="202" t="s">
        <v>366</v>
      </c>
      <c r="H49" s="202"/>
      <c r="I49" s="202"/>
      <c r="J49" s="202"/>
      <c r="K49" s="202"/>
      <c r="L49" s="202"/>
      <c r="M49" s="202"/>
      <c r="N49" s="202"/>
      <c r="O49" s="202"/>
      <c r="P49" s="202"/>
      <c r="Q49" s="202"/>
      <c r="R49" s="202"/>
      <c r="S49" s="202"/>
      <c r="T49" s="202"/>
      <c r="U49" s="59"/>
      <c r="V49" s="59"/>
      <c r="W49" s="59"/>
      <c r="X49" s="59"/>
      <c r="Y49" s="59"/>
      <c r="Z49" s="59"/>
      <c r="AA49" s="59"/>
      <c r="AB49" s="59"/>
      <c r="AC49" s="59"/>
      <c r="AD49" s="59"/>
      <c r="AE49" s="59"/>
      <c r="AF49" s="59"/>
    </row>
    <row r="50" spans="6:32">
      <c r="F50" s="178"/>
      <c r="G50" s="202" t="s">
        <v>367</v>
      </c>
      <c r="H50" s="202"/>
      <c r="I50" s="202"/>
      <c r="J50" s="202"/>
      <c r="K50" s="202"/>
      <c r="L50" s="202"/>
      <c r="M50" s="202"/>
      <c r="N50" s="202"/>
      <c r="O50" s="202"/>
      <c r="P50" s="202"/>
      <c r="Q50" s="202"/>
      <c r="R50" s="202"/>
      <c r="S50" s="202"/>
      <c r="T50" s="202"/>
      <c r="U50" s="59"/>
      <c r="V50" s="59"/>
      <c r="W50" s="59"/>
      <c r="X50" s="59"/>
      <c r="Y50" s="59"/>
      <c r="Z50" s="59"/>
      <c r="AA50" s="59"/>
      <c r="AB50" s="59"/>
      <c r="AC50" s="59"/>
      <c r="AD50" s="59"/>
      <c r="AE50" s="59"/>
      <c r="AF50" s="59"/>
    </row>
    <row r="51" spans="6:32" ht="8.1" customHeight="1">
      <c r="U51" s="5"/>
      <c r="V51" s="5"/>
      <c r="W51" s="5"/>
      <c r="X51" s="5"/>
      <c r="Y51" s="5"/>
      <c r="Z51" s="5"/>
      <c r="AA51" s="5"/>
      <c r="AB51" s="5"/>
      <c r="AC51" s="5"/>
      <c r="AD51" s="5"/>
      <c r="AE51" s="5"/>
      <c r="AF51" s="5"/>
    </row>
    <row r="52" spans="6:32">
      <c r="F52" s="178" t="s">
        <v>368</v>
      </c>
      <c r="G52" s="202" t="s">
        <v>369</v>
      </c>
      <c r="H52" s="202"/>
      <c r="I52" s="202"/>
      <c r="J52" s="202"/>
      <c r="K52" s="202"/>
      <c r="L52" s="202"/>
      <c r="M52" s="202"/>
      <c r="N52" s="202"/>
      <c r="O52" s="202"/>
      <c r="P52" s="202"/>
      <c r="Q52" s="202"/>
      <c r="R52" s="202"/>
      <c r="S52" s="202"/>
      <c r="T52" s="202"/>
      <c r="U52" s="59"/>
      <c r="V52" s="59"/>
      <c r="W52" s="59"/>
      <c r="X52" s="59"/>
      <c r="Y52" s="59"/>
      <c r="Z52" s="59"/>
      <c r="AA52" s="59"/>
      <c r="AB52" s="59"/>
      <c r="AC52" s="59"/>
      <c r="AD52" s="59"/>
      <c r="AE52" s="59"/>
      <c r="AF52" s="59"/>
    </row>
    <row r="53" spans="6:32">
      <c r="F53" s="178"/>
      <c r="G53" s="202" t="s">
        <v>370</v>
      </c>
      <c r="H53" s="202"/>
      <c r="I53" s="202"/>
      <c r="J53" s="202"/>
      <c r="K53" s="202"/>
      <c r="L53" s="202"/>
      <c r="M53" s="202"/>
      <c r="N53" s="202"/>
      <c r="O53" s="202"/>
      <c r="P53" s="202"/>
      <c r="Q53" s="202"/>
      <c r="R53" s="202"/>
      <c r="S53" s="202"/>
      <c r="T53" s="202"/>
      <c r="U53" s="59"/>
      <c r="V53" s="59"/>
      <c r="W53" s="59"/>
      <c r="X53" s="59"/>
      <c r="Y53" s="59"/>
      <c r="Z53" s="59"/>
      <c r="AA53" s="59"/>
      <c r="AB53" s="59"/>
      <c r="AC53" s="59"/>
      <c r="AD53" s="59"/>
      <c r="AE53" s="59"/>
      <c r="AF53" s="59"/>
    </row>
    <row r="54" spans="6:32">
      <c r="F54" s="178"/>
      <c r="G54" s="202" t="s">
        <v>371</v>
      </c>
      <c r="H54" s="202"/>
      <c r="I54" s="202"/>
      <c r="J54" s="202"/>
      <c r="K54" s="202"/>
      <c r="L54" s="202"/>
      <c r="M54" s="202"/>
      <c r="N54" s="202"/>
      <c r="O54" s="202"/>
      <c r="P54" s="202"/>
      <c r="Q54" s="202"/>
      <c r="R54" s="202"/>
      <c r="S54" s="202"/>
      <c r="T54" s="202"/>
      <c r="U54" s="59"/>
      <c r="V54" s="59"/>
      <c r="W54" s="59"/>
      <c r="X54" s="59"/>
      <c r="Y54" s="59"/>
      <c r="Z54" s="59"/>
      <c r="AA54" s="59"/>
      <c r="AB54" s="59"/>
      <c r="AC54" s="59"/>
      <c r="AD54" s="59"/>
      <c r="AE54" s="59"/>
      <c r="AF54" s="59"/>
    </row>
    <row r="55" spans="6:32">
      <c r="F55" s="178"/>
      <c r="G55" s="202" t="s">
        <v>372</v>
      </c>
      <c r="H55" s="202"/>
      <c r="I55" s="202"/>
      <c r="J55" s="202"/>
      <c r="K55" s="202"/>
      <c r="L55" s="202"/>
      <c r="M55" s="202"/>
      <c r="N55" s="202"/>
      <c r="O55" s="202"/>
      <c r="P55" s="202"/>
      <c r="Q55" s="202"/>
      <c r="R55" s="202"/>
      <c r="S55" s="202"/>
      <c r="T55" s="202"/>
      <c r="U55" s="59"/>
      <c r="V55" s="59"/>
      <c r="W55" s="59"/>
      <c r="X55" s="59"/>
      <c r="Y55" s="59"/>
      <c r="Z55" s="59"/>
      <c r="AA55" s="59"/>
      <c r="AB55" s="59"/>
      <c r="AC55" s="59"/>
      <c r="AD55" s="59"/>
      <c r="AE55" s="59"/>
      <c r="AF55" s="59"/>
    </row>
    <row r="56" spans="6:32">
      <c r="F56" s="178"/>
      <c r="G56" s="202" t="s">
        <v>373</v>
      </c>
      <c r="H56" s="202"/>
      <c r="I56" s="202"/>
      <c r="J56" s="202"/>
      <c r="K56" s="202"/>
      <c r="L56" s="202"/>
      <c r="M56" s="202"/>
      <c r="N56" s="202"/>
      <c r="O56" s="202"/>
      <c r="P56" s="202"/>
      <c r="Q56" s="202"/>
      <c r="R56" s="202"/>
      <c r="S56" s="202"/>
      <c r="T56" s="202"/>
      <c r="U56" s="59"/>
      <c r="V56" s="59"/>
      <c r="W56" s="59"/>
      <c r="X56" s="59"/>
      <c r="Y56" s="59"/>
      <c r="Z56" s="59"/>
      <c r="AA56" s="59"/>
      <c r="AB56" s="59"/>
      <c r="AC56" s="59"/>
      <c r="AD56" s="59"/>
      <c r="AE56" s="59"/>
      <c r="AF56" s="59"/>
    </row>
    <row r="57" spans="6:32">
      <c r="F57" s="178"/>
      <c r="G57" s="202" t="s">
        <v>374</v>
      </c>
      <c r="H57" s="202"/>
      <c r="I57" s="202"/>
      <c r="J57" s="202"/>
      <c r="K57" s="202"/>
      <c r="L57" s="202"/>
      <c r="M57" s="202"/>
      <c r="N57" s="202"/>
      <c r="O57" s="202"/>
      <c r="P57" s="202"/>
      <c r="Q57" s="202"/>
      <c r="R57" s="202"/>
      <c r="S57" s="202"/>
      <c r="T57" s="202"/>
      <c r="U57" s="59"/>
      <c r="V57" s="59"/>
      <c r="W57" s="59"/>
      <c r="X57" s="59"/>
      <c r="Y57" s="59"/>
      <c r="Z57" s="59"/>
      <c r="AA57" s="59"/>
      <c r="AB57" s="59"/>
      <c r="AC57" s="59"/>
      <c r="AD57" s="59"/>
      <c r="AE57" s="59"/>
      <c r="AF57" s="59"/>
    </row>
    <row r="58" spans="6:32">
      <c r="F58" s="178"/>
      <c r="G58" s="202" t="s">
        <v>375</v>
      </c>
      <c r="H58" s="202"/>
      <c r="I58" s="202"/>
      <c r="J58" s="202"/>
      <c r="K58" s="202"/>
      <c r="L58" s="202"/>
      <c r="M58" s="202"/>
      <c r="N58" s="202"/>
      <c r="O58" s="202"/>
      <c r="P58" s="202"/>
      <c r="Q58" s="202"/>
      <c r="R58" s="202"/>
      <c r="S58" s="202"/>
      <c r="T58" s="202"/>
      <c r="U58" s="59"/>
      <c r="V58" s="59"/>
      <c r="W58" s="59"/>
      <c r="X58" s="59"/>
      <c r="Y58" s="59"/>
      <c r="Z58" s="59"/>
      <c r="AA58" s="59"/>
      <c r="AB58" s="59"/>
      <c r="AC58" s="59"/>
      <c r="AD58" s="59"/>
      <c r="AE58" s="59"/>
      <c r="AF58" s="59"/>
    </row>
    <row r="59" spans="6:32">
      <c r="F59" s="178"/>
      <c r="G59" s="202" t="s">
        <v>376</v>
      </c>
      <c r="H59" s="202"/>
      <c r="I59" s="202"/>
      <c r="J59" s="202"/>
      <c r="K59" s="202"/>
      <c r="L59" s="202"/>
      <c r="M59" s="202"/>
      <c r="N59" s="202"/>
      <c r="O59" s="202"/>
      <c r="P59" s="202"/>
      <c r="Q59" s="202"/>
      <c r="R59" s="202"/>
      <c r="S59" s="202"/>
      <c r="T59" s="202"/>
      <c r="U59" s="59"/>
      <c r="V59" s="59"/>
      <c r="W59" s="59"/>
      <c r="X59" s="59"/>
      <c r="Y59" s="59"/>
      <c r="Z59" s="59"/>
      <c r="AA59" s="59"/>
      <c r="AB59" s="59"/>
      <c r="AC59" s="59"/>
      <c r="AD59" s="59"/>
      <c r="AE59" s="59"/>
      <c r="AF59" s="59"/>
    </row>
    <row r="60" spans="6:32">
      <c r="F60" s="178"/>
      <c r="G60" s="202" t="s">
        <v>377</v>
      </c>
      <c r="H60" s="202"/>
      <c r="I60" s="202"/>
      <c r="J60" s="202"/>
      <c r="K60" s="202"/>
      <c r="L60" s="202"/>
      <c r="M60" s="202"/>
      <c r="N60" s="202"/>
      <c r="O60" s="202"/>
      <c r="P60" s="202"/>
      <c r="Q60" s="202"/>
      <c r="R60" s="202"/>
      <c r="S60" s="202"/>
      <c r="T60" s="202"/>
      <c r="U60" s="59"/>
      <c r="V60" s="59"/>
      <c r="W60" s="59"/>
      <c r="X60" s="59"/>
      <c r="Y60" s="59"/>
      <c r="Z60" s="59"/>
      <c r="AA60" s="59"/>
      <c r="AB60" s="59"/>
      <c r="AC60" s="59"/>
      <c r="AD60" s="59"/>
      <c r="AE60" s="59"/>
      <c r="AF60" s="59"/>
    </row>
    <row r="61" spans="6:32">
      <c r="F61" s="178"/>
      <c r="G61" s="202" t="s">
        <v>378</v>
      </c>
      <c r="H61" s="202"/>
      <c r="I61" s="202"/>
      <c r="J61" s="202"/>
      <c r="K61" s="202"/>
      <c r="L61" s="202"/>
      <c r="M61" s="202"/>
      <c r="N61" s="202"/>
      <c r="O61" s="202"/>
      <c r="P61" s="202"/>
      <c r="Q61" s="202"/>
      <c r="R61" s="202"/>
      <c r="S61" s="202"/>
      <c r="T61" s="202"/>
      <c r="U61" s="59"/>
      <c r="V61" s="59"/>
      <c r="W61" s="59"/>
      <c r="X61" s="59"/>
      <c r="Y61" s="59"/>
      <c r="Z61" s="59"/>
      <c r="AA61" s="59"/>
      <c r="AB61" s="59"/>
      <c r="AC61" s="59"/>
      <c r="AD61" s="59"/>
      <c r="AE61" s="59"/>
      <c r="AF61" s="59"/>
    </row>
    <row r="62" spans="6:32">
      <c r="F62" s="178"/>
      <c r="G62" s="202" t="s">
        <v>379</v>
      </c>
      <c r="H62" s="202"/>
      <c r="I62" s="202"/>
      <c r="J62" s="202"/>
      <c r="K62" s="202"/>
      <c r="L62" s="202"/>
      <c r="M62" s="202"/>
      <c r="N62" s="202"/>
      <c r="O62" s="202"/>
      <c r="P62" s="202"/>
      <c r="Q62" s="202"/>
      <c r="R62" s="202"/>
      <c r="S62" s="202"/>
      <c r="T62" s="202"/>
      <c r="U62" s="59"/>
      <c r="V62" s="59"/>
      <c r="W62" s="59"/>
      <c r="X62" s="59"/>
      <c r="Y62" s="59"/>
      <c r="Z62" s="59"/>
      <c r="AA62" s="59"/>
      <c r="AB62" s="59"/>
      <c r="AC62" s="59"/>
      <c r="AD62" s="59"/>
      <c r="AE62" s="59"/>
      <c r="AF62" s="59"/>
    </row>
    <row r="63" spans="6:32" ht="8.1" customHeight="1">
      <c r="U63" s="5"/>
      <c r="V63" s="5"/>
      <c r="W63" s="5"/>
      <c r="X63" s="5"/>
      <c r="Y63" s="5"/>
      <c r="Z63" s="5"/>
      <c r="AA63" s="5"/>
      <c r="AB63" s="5"/>
      <c r="AC63" s="5"/>
      <c r="AD63" s="5"/>
      <c r="AE63" s="5"/>
      <c r="AF63" s="5"/>
    </row>
    <row r="64" spans="6:32">
      <c r="F64" s="178" t="s">
        <v>182</v>
      </c>
      <c r="G64" s="202" t="s">
        <v>380</v>
      </c>
      <c r="H64" s="202"/>
      <c r="I64" s="202"/>
      <c r="J64" s="202"/>
      <c r="K64" s="202"/>
      <c r="L64" s="202"/>
      <c r="M64" s="202"/>
      <c r="N64" s="202"/>
      <c r="O64" s="202"/>
      <c r="P64" s="202"/>
      <c r="Q64" s="202"/>
      <c r="R64" s="202"/>
      <c r="S64" s="202"/>
      <c r="T64" s="202"/>
      <c r="U64" s="59"/>
      <c r="V64" s="59"/>
      <c r="W64" s="59"/>
      <c r="X64" s="59"/>
      <c r="Y64" s="59"/>
      <c r="Z64" s="59"/>
      <c r="AA64" s="59"/>
      <c r="AB64" s="59"/>
      <c r="AC64" s="59"/>
      <c r="AD64" s="59"/>
      <c r="AE64" s="59"/>
      <c r="AF64" s="59"/>
    </row>
    <row r="65" spans="6:32">
      <c r="F65" s="178"/>
      <c r="G65" s="202" t="s">
        <v>381</v>
      </c>
      <c r="H65" s="202"/>
      <c r="I65" s="202"/>
      <c r="J65" s="202"/>
      <c r="K65" s="202"/>
      <c r="L65" s="202"/>
      <c r="M65" s="202"/>
      <c r="N65" s="202"/>
      <c r="O65" s="202"/>
      <c r="P65" s="202"/>
      <c r="Q65" s="202"/>
      <c r="R65" s="202"/>
      <c r="S65" s="202"/>
      <c r="T65" s="202"/>
      <c r="U65" s="59"/>
      <c r="V65" s="59"/>
      <c r="W65" s="59"/>
      <c r="X65" s="59"/>
      <c r="Y65" s="59"/>
      <c r="Z65" s="59"/>
      <c r="AA65" s="59"/>
      <c r="AB65" s="59"/>
      <c r="AC65" s="59"/>
      <c r="AD65" s="59"/>
      <c r="AE65" s="59"/>
      <c r="AF65" s="59"/>
    </row>
    <row r="66" spans="6:32">
      <c r="F66" s="178"/>
      <c r="G66" s="202" t="s">
        <v>382</v>
      </c>
      <c r="H66" s="202"/>
      <c r="I66" s="202"/>
      <c r="J66" s="202"/>
      <c r="K66" s="202"/>
      <c r="L66" s="202"/>
      <c r="M66" s="202"/>
      <c r="N66" s="202"/>
      <c r="O66" s="202"/>
      <c r="P66" s="202"/>
      <c r="Q66" s="202"/>
      <c r="R66" s="202"/>
      <c r="S66" s="202"/>
      <c r="T66" s="202"/>
      <c r="U66" s="59"/>
      <c r="V66" s="59"/>
      <c r="W66" s="59"/>
      <c r="X66" s="59"/>
      <c r="Y66" s="59"/>
      <c r="Z66" s="59"/>
      <c r="AA66" s="59"/>
      <c r="AB66" s="59"/>
      <c r="AC66" s="59"/>
      <c r="AD66" s="59"/>
      <c r="AE66" s="59"/>
      <c r="AF66" s="59"/>
    </row>
    <row r="67" spans="6:32">
      <c r="F67" s="178"/>
      <c r="G67" s="202" t="s">
        <v>383</v>
      </c>
      <c r="H67" s="202"/>
      <c r="I67" s="202"/>
      <c r="J67" s="202"/>
      <c r="K67" s="202"/>
      <c r="L67" s="202"/>
      <c r="M67" s="202"/>
      <c r="N67" s="202"/>
      <c r="O67" s="202"/>
      <c r="P67" s="202"/>
      <c r="Q67" s="202"/>
      <c r="R67" s="202"/>
      <c r="S67" s="202"/>
      <c r="T67" s="202"/>
      <c r="U67" s="59"/>
      <c r="V67" s="59"/>
      <c r="W67" s="59"/>
      <c r="X67" s="59"/>
      <c r="Y67" s="59"/>
      <c r="Z67" s="59"/>
      <c r="AA67" s="59"/>
      <c r="AB67" s="59"/>
      <c r="AC67" s="59"/>
      <c r="AD67" s="59"/>
      <c r="AE67" s="59"/>
      <c r="AF67" s="59"/>
    </row>
    <row r="68" spans="6:32">
      <c r="F68" s="178"/>
      <c r="G68" s="202" t="s">
        <v>384</v>
      </c>
      <c r="H68" s="202"/>
      <c r="I68" s="202"/>
      <c r="J68" s="202"/>
      <c r="K68" s="202"/>
      <c r="L68" s="202"/>
      <c r="M68" s="202"/>
      <c r="N68" s="202"/>
      <c r="O68" s="202"/>
      <c r="P68" s="202"/>
      <c r="Q68" s="202"/>
      <c r="R68" s="202"/>
      <c r="S68" s="202"/>
      <c r="T68" s="202"/>
      <c r="U68" s="59"/>
      <c r="V68" s="59"/>
      <c r="W68" s="59"/>
      <c r="X68" s="59"/>
      <c r="Y68" s="59"/>
      <c r="Z68" s="59"/>
      <c r="AA68" s="59"/>
      <c r="AB68" s="59"/>
      <c r="AC68" s="59"/>
      <c r="AD68" s="59"/>
      <c r="AE68" s="59"/>
      <c r="AF68" s="59"/>
    </row>
    <row r="69" spans="6:32" ht="8.1" customHeight="1">
      <c r="U69" s="5"/>
      <c r="V69" s="5"/>
      <c r="W69" s="5"/>
      <c r="X69" s="5"/>
      <c r="Y69" s="5"/>
      <c r="Z69" s="5"/>
      <c r="AA69" s="5"/>
      <c r="AB69" s="5"/>
      <c r="AC69" s="5"/>
      <c r="AD69" s="5"/>
      <c r="AE69" s="5"/>
      <c r="AF69" s="5"/>
    </row>
    <row r="70" spans="6:32">
      <c r="F70" s="178" t="s">
        <v>385</v>
      </c>
      <c r="G70" s="202" t="s">
        <v>386</v>
      </c>
      <c r="H70" s="202"/>
      <c r="I70" s="202"/>
      <c r="J70" s="202"/>
      <c r="K70" s="202"/>
      <c r="L70" s="202"/>
      <c r="M70" s="202"/>
      <c r="N70" s="202"/>
      <c r="O70" s="202"/>
      <c r="P70" s="202"/>
      <c r="Q70" s="202"/>
      <c r="R70" s="202"/>
      <c r="S70" s="202"/>
      <c r="T70" s="202"/>
      <c r="U70" s="59"/>
      <c r="V70" s="59"/>
      <c r="W70" s="59"/>
      <c r="X70" s="59"/>
      <c r="Y70" s="59"/>
      <c r="Z70" s="59"/>
      <c r="AA70" s="59"/>
      <c r="AB70" s="59"/>
      <c r="AC70" s="59"/>
      <c r="AD70" s="59"/>
      <c r="AE70" s="59"/>
      <c r="AF70" s="59"/>
    </row>
    <row r="71" spans="6:32">
      <c r="F71" s="178"/>
      <c r="G71" s="202" t="s">
        <v>387</v>
      </c>
      <c r="H71" s="202"/>
      <c r="I71" s="202"/>
      <c r="J71" s="202"/>
      <c r="K71" s="202"/>
      <c r="L71" s="202"/>
      <c r="M71" s="202"/>
      <c r="N71" s="202"/>
      <c r="O71" s="202"/>
      <c r="P71" s="202"/>
      <c r="Q71" s="202"/>
      <c r="R71" s="202"/>
      <c r="S71" s="202"/>
      <c r="T71" s="202"/>
      <c r="U71" s="59"/>
      <c r="V71" s="59"/>
      <c r="W71" s="59"/>
      <c r="X71" s="59"/>
      <c r="Y71" s="59"/>
      <c r="Z71" s="59"/>
      <c r="AA71" s="59"/>
      <c r="AB71" s="59"/>
      <c r="AC71" s="59"/>
      <c r="AD71" s="59"/>
      <c r="AE71" s="59"/>
      <c r="AF71" s="59"/>
    </row>
    <row r="72" spans="6:32">
      <c r="F72" s="178"/>
      <c r="G72" s="202" t="s">
        <v>388</v>
      </c>
      <c r="H72" s="202"/>
      <c r="I72" s="202"/>
      <c r="J72" s="202"/>
      <c r="K72" s="202"/>
      <c r="L72" s="202"/>
      <c r="M72" s="202"/>
      <c r="N72" s="202"/>
      <c r="O72" s="202"/>
      <c r="P72" s="202"/>
      <c r="Q72" s="202"/>
      <c r="R72" s="202"/>
      <c r="S72" s="202"/>
      <c r="T72" s="202"/>
      <c r="U72" s="59"/>
      <c r="V72" s="59"/>
      <c r="W72" s="59"/>
      <c r="X72" s="59"/>
      <c r="Y72" s="59"/>
      <c r="Z72" s="59"/>
      <c r="AA72" s="59"/>
      <c r="AB72" s="59"/>
      <c r="AC72" s="59"/>
      <c r="AD72" s="59"/>
      <c r="AE72" s="59"/>
      <c r="AF72" s="59"/>
    </row>
    <row r="73" spans="6:32">
      <c r="F73" s="178"/>
      <c r="G73" s="202" t="s">
        <v>389</v>
      </c>
      <c r="H73" s="202"/>
      <c r="I73" s="202"/>
      <c r="J73" s="202"/>
      <c r="K73" s="202"/>
      <c r="L73" s="202"/>
      <c r="M73" s="202"/>
      <c r="N73" s="202"/>
      <c r="O73" s="202"/>
      <c r="P73" s="202"/>
      <c r="Q73" s="202"/>
      <c r="R73" s="202"/>
      <c r="S73" s="202"/>
      <c r="T73" s="202"/>
      <c r="U73" s="59"/>
      <c r="V73" s="59"/>
      <c r="W73" s="59"/>
      <c r="X73" s="59"/>
      <c r="Y73" s="59"/>
      <c r="Z73" s="59"/>
      <c r="AA73" s="59"/>
      <c r="AB73" s="59"/>
      <c r="AC73" s="59"/>
      <c r="AD73" s="59"/>
      <c r="AE73" s="59"/>
      <c r="AF73" s="59"/>
    </row>
    <row r="74" spans="6:32">
      <c r="F74" s="178"/>
      <c r="G74" s="202" t="s">
        <v>390</v>
      </c>
      <c r="H74" s="202"/>
      <c r="I74" s="202"/>
      <c r="J74" s="202"/>
      <c r="K74" s="202"/>
      <c r="L74" s="202"/>
      <c r="M74" s="202"/>
      <c r="N74" s="202"/>
      <c r="O74" s="202"/>
      <c r="P74" s="202"/>
      <c r="Q74" s="202"/>
      <c r="R74" s="202"/>
      <c r="S74" s="202"/>
      <c r="T74" s="202"/>
      <c r="U74" s="59"/>
      <c r="V74" s="59"/>
      <c r="W74" s="59"/>
      <c r="X74" s="59"/>
      <c r="Y74" s="59"/>
      <c r="Z74" s="59"/>
      <c r="AA74" s="59"/>
      <c r="AB74" s="59"/>
      <c r="AC74" s="59"/>
      <c r="AD74" s="59"/>
      <c r="AE74" s="59"/>
      <c r="AF74" s="59"/>
    </row>
    <row r="75" spans="6:32">
      <c r="F75" s="178"/>
      <c r="G75" s="202" t="s">
        <v>391</v>
      </c>
      <c r="H75" s="202"/>
      <c r="I75" s="202"/>
      <c r="J75" s="202"/>
      <c r="K75" s="202"/>
      <c r="L75" s="202"/>
      <c r="M75" s="202"/>
      <c r="N75" s="202"/>
      <c r="O75" s="202"/>
      <c r="P75" s="202"/>
      <c r="Q75" s="202"/>
      <c r="R75" s="202"/>
      <c r="S75" s="202"/>
      <c r="T75" s="202"/>
      <c r="U75" s="59"/>
      <c r="V75" s="59"/>
      <c r="W75" s="59"/>
      <c r="X75" s="59"/>
      <c r="Y75" s="59"/>
      <c r="Z75" s="59"/>
      <c r="AA75" s="59"/>
      <c r="AB75" s="59"/>
      <c r="AC75" s="59"/>
      <c r="AD75" s="59"/>
      <c r="AE75" s="59"/>
      <c r="AF75" s="59"/>
    </row>
    <row r="76" spans="6:32">
      <c r="F76" s="178"/>
      <c r="G76" s="202" t="s">
        <v>392</v>
      </c>
      <c r="H76" s="202"/>
      <c r="I76" s="202"/>
      <c r="J76" s="202"/>
      <c r="K76" s="202"/>
      <c r="L76" s="202"/>
      <c r="M76" s="202"/>
      <c r="N76" s="202"/>
      <c r="O76" s="202"/>
      <c r="P76" s="202"/>
      <c r="Q76" s="202"/>
      <c r="R76" s="202"/>
      <c r="S76" s="202"/>
      <c r="T76" s="202"/>
      <c r="U76" s="59"/>
      <c r="V76" s="59"/>
      <c r="W76" s="59"/>
      <c r="X76" s="59"/>
      <c r="Y76" s="59"/>
      <c r="Z76" s="59"/>
      <c r="AA76" s="59"/>
      <c r="AB76" s="59"/>
      <c r="AC76" s="59"/>
      <c r="AD76" s="59"/>
      <c r="AE76" s="59"/>
      <c r="AF76" s="59"/>
    </row>
    <row r="77" spans="6:32">
      <c r="F77" s="178"/>
      <c r="G77" s="202" t="s">
        <v>393</v>
      </c>
      <c r="H77" s="202"/>
      <c r="I77" s="202"/>
      <c r="J77" s="202"/>
      <c r="K77" s="202"/>
      <c r="L77" s="202"/>
      <c r="M77" s="202"/>
      <c r="N77" s="202"/>
      <c r="O77" s="202"/>
      <c r="P77" s="202"/>
      <c r="Q77" s="202"/>
      <c r="R77" s="202"/>
      <c r="S77" s="202"/>
      <c r="T77" s="202"/>
      <c r="U77" s="59"/>
      <c r="V77" s="59"/>
      <c r="W77" s="59"/>
      <c r="X77" s="59"/>
      <c r="Y77" s="59"/>
      <c r="Z77" s="59"/>
      <c r="AA77" s="59"/>
      <c r="AB77" s="59"/>
      <c r="AC77" s="59"/>
      <c r="AD77" s="59"/>
      <c r="AE77" s="59"/>
      <c r="AF77" s="59"/>
    </row>
    <row r="78" spans="6:32" ht="8.1" customHeight="1">
      <c r="U78" s="5"/>
      <c r="V78" s="5"/>
      <c r="W78" s="5"/>
      <c r="X78" s="5"/>
      <c r="Y78" s="5"/>
      <c r="Z78" s="5"/>
      <c r="AA78" s="5"/>
      <c r="AB78" s="5"/>
      <c r="AC78" s="5"/>
      <c r="AD78" s="5"/>
      <c r="AE78" s="5"/>
      <c r="AF78" s="5"/>
    </row>
    <row r="79" spans="6:32">
      <c r="F79" s="178" t="s">
        <v>394</v>
      </c>
      <c r="G79" s="202" t="s">
        <v>395</v>
      </c>
      <c r="H79" s="202"/>
      <c r="I79" s="202"/>
      <c r="J79" s="202"/>
      <c r="K79" s="202"/>
      <c r="L79" s="202"/>
      <c r="M79" s="202"/>
      <c r="N79" s="202"/>
      <c r="O79" s="202"/>
      <c r="P79" s="202"/>
      <c r="Q79" s="202"/>
      <c r="R79" s="202"/>
      <c r="S79" s="202"/>
      <c r="T79" s="202"/>
      <c r="U79" s="59"/>
      <c r="V79" s="59"/>
      <c r="W79" s="59"/>
      <c r="X79" s="59"/>
      <c r="Y79" s="59"/>
      <c r="Z79" s="59"/>
      <c r="AA79" s="59"/>
      <c r="AB79" s="59"/>
      <c r="AC79" s="59"/>
      <c r="AD79" s="59"/>
      <c r="AE79" s="59"/>
      <c r="AF79" s="59"/>
    </row>
    <row r="80" spans="6:32">
      <c r="F80" s="178"/>
      <c r="G80" s="202" t="s">
        <v>396</v>
      </c>
      <c r="H80" s="202"/>
      <c r="I80" s="202"/>
      <c r="J80" s="202"/>
      <c r="K80" s="202"/>
      <c r="L80" s="202"/>
      <c r="M80" s="202"/>
      <c r="N80" s="202"/>
      <c r="O80" s="202"/>
      <c r="P80" s="202"/>
      <c r="Q80" s="202"/>
      <c r="R80" s="202"/>
      <c r="S80" s="202"/>
      <c r="T80" s="202"/>
      <c r="U80" s="59"/>
      <c r="V80" s="59"/>
      <c r="W80" s="59"/>
      <c r="X80" s="59"/>
      <c r="Y80" s="59"/>
      <c r="Z80" s="59"/>
      <c r="AA80" s="59"/>
      <c r="AB80" s="59"/>
      <c r="AC80" s="59"/>
      <c r="AD80" s="59"/>
      <c r="AE80" s="59"/>
      <c r="AF80" s="59"/>
    </row>
    <row r="81" spans="6:34">
      <c r="F81" s="178"/>
      <c r="G81" s="202" t="s">
        <v>397</v>
      </c>
      <c r="H81" s="202"/>
      <c r="I81" s="202"/>
      <c r="J81" s="202"/>
      <c r="K81" s="202"/>
      <c r="L81" s="202"/>
      <c r="M81" s="202"/>
      <c r="N81" s="202"/>
      <c r="O81" s="202"/>
      <c r="P81" s="202"/>
      <c r="Q81" s="202"/>
      <c r="R81" s="202"/>
      <c r="S81" s="202"/>
      <c r="T81" s="202"/>
      <c r="U81" s="59"/>
      <c r="V81" s="59"/>
      <c r="W81" s="59"/>
      <c r="X81" s="59"/>
      <c r="Y81" s="59"/>
      <c r="Z81" s="59"/>
      <c r="AA81" s="59"/>
      <c r="AB81" s="59"/>
      <c r="AC81" s="59"/>
      <c r="AD81" s="59"/>
      <c r="AE81" s="59"/>
      <c r="AF81" s="59"/>
    </row>
    <row r="82" spans="6:34">
      <c r="F82" s="178"/>
      <c r="G82" s="202" t="s">
        <v>398</v>
      </c>
      <c r="H82" s="202"/>
      <c r="I82" s="202"/>
      <c r="J82" s="202"/>
      <c r="K82" s="202"/>
      <c r="L82" s="202"/>
      <c r="M82" s="202"/>
      <c r="N82" s="202"/>
      <c r="O82" s="202"/>
      <c r="P82" s="202"/>
      <c r="Q82" s="202"/>
      <c r="R82" s="202"/>
      <c r="S82" s="202"/>
      <c r="T82" s="202"/>
      <c r="U82" s="59"/>
      <c r="V82" s="59"/>
      <c r="W82" s="59"/>
      <c r="X82" s="59"/>
      <c r="Y82" s="59"/>
      <c r="Z82" s="59"/>
      <c r="AA82" s="59"/>
      <c r="AB82" s="59"/>
      <c r="AC82" s="59"/>
      <c r="AD82" s="59"/>
      <c r="AE82" s="59"/>
      <c r="AF82" s="59"/>
    </row>
    <row r="83" spans="6:34">
      <c r="F83" s="178"/>
      <c r="G83" s="202" t="s">
        <v>399</v>
      </c>
      <c r="H83" s="202"/>
      <c r="I83" s="202"/>
      <c r="J83" s="202"/>
      <c r="K83" s="202"/>
      <c r="L83" s="202"/>
      <c r="M83" s="202"/>
      <c r="N83" s="202"/>
      <c r="O83" s="202"/>
      <c r="P83" s="202"/>
      <c r="Q83" s="202"/>
      <c r="R83" s="202"/>
      <c r="S83" s="202"/>
      <c r="T83" s="202"/>
      <c r="U83" s="59"/>
      <c r="V83" s="59"/>
      <c r="W83" s="59"/>
      <c r="X83" s="59"/>
      <c r="Y83" s="59"/>
      <c r="Z83" s="59"/>
      <c r="AA83" s="59"/>
      <c r="AB83" s="59"/>
      <c r="AC83" s="59"/>
      <c r="AD83" s="59"/>
      <c r="AE83" s="59"/>
      <c r="AF83" s="59"/>
    </row>
    <row r="84" spans="6:34">
      <c r="F84" s="178"/>
      <c r="G84" s="202" t="s">
        <v>400</v>
      </c>
      <c r="H84" s="202"/>
      <c r="I84" s="202"/>
      <c r="J84" s="202"/>
      <c r="K84" s="202"/>
      <c r="L84" s="202"/>
      <c r="M84" s="202"/>
      <c r="N84" s="202"/>
      <c r="O84" s="202"/>
      <c r="P84" s="202"/>
      <c r="Q84" s="202"/>
      <c r="R84" s="202"/>
      <c r="S84" s="202"/>
      <c r="T84" s="202"/>
      <c r="U84" s="59"/>
      <c r="V84" s="59"/>
      <c r="W84" s="59"/>
      <c r="X84" s="59"/>
      <c r="Y84" s="59"/>
      <c r="Z84" s="59"/>
      <c r="AA84" s="59"/>
      <c r="AB84" s="59"/>
      <c r="AC84" s="59"/>
      <c r="AD84" s="59"/>
      <c r="AE84" s="59"/>
      <c r="AF84" s="59"/>
    </row>
    <row r="85" spans="6:34">
      <c r="F85" s="178"/>
      <c r="G85" s="202" t="s">
        <v>401</v>
      </c>
      <c r="H85" s="202"/>
      <c r="I85" s="202"/>
      <c r="J85" s="202"/>
      <c r="K85" s="202"/>
      <c r="L85" s="202"/>
      <c r="M85" s="202"/>
      <c r="N85" s="202"/>
      <c r="O85" s="202"/>
      <c r="P85" s="202"/>
      <c r="Q85" s="202"/>
      <c r="R85" s="202"/>
      <c r="S85" s="202"/>
      <c r="T85" s="202"/>
      <c r="U85" s="59"/>
      <c r="V85" s="59"/>
      <c r="W85" s="59"/>
      <c r="X85" s="59"/>
      <c r="Y85" s="59"/>
      <c r="Z85" s="59"/>
      <c r="AA85" s="59"/>
      <c r="AB85" s="59"/>
      <c r="AC85" s="59"/>
      <c r="AD85" s="59"/>
      <c r="AE85" s="59"/>
      <c r="AF85" s="59"/>
    </row>
    <row r="86" spans="6:34">
      <c r="F86" s="178"/>
      <c r="G86" s="202" t="s">
        <v>402</v>
      </c>
      <c r="H86" s="202"/>
      <c r="I86" s="202"/>
      <c r="J86" s="202"/>
      <c r="K86" s="202"/>
      <c r="L86" s="202"/>
      <c r="M86" s="202"/>
      <c r="N86" s="202"/>
      <c r="O86" s="202"/>
      <c r="P86" s="202"/>
      <c r="Q86" s="202"/>
      <c r="R86" s="202"/>
      <c r="S86" s="202"/>
      <c r="T86" s="202"/>
      <c r="U86" s="59"/>
      <c r="V86" s="59"/>
      <c r="W86" s="59"/>
      <c r="X86" s="59"/>
      <c r="Y86" s="59"/>
      <c r="Z86" s="59"/>
      <c r="AA86" s="59"/>
      <c r="AB86" s="59"/>
      <c r="AC86" s="59"/>
      <c r="AD86" s="59"/>
      <c r="AE86" s="59"/>
      <c r="AF86" s="59"/>
    </row>
    <row r="87" spans="6:34">
      <c r="F87" s="178"/>
      <c r="G87" s="202" t="s">
        <v>403</v>
      </c>
      <c r="H87" s="202"/>
      <c r="I87" s="202"/>
      <c r="J87" s="202"/>
      <c r="K87" s="202"/>
      <c r="L87" s="202"/>
      <c r="M87" s="202"/>
      <c r="N87" s="202"/>
      <c r="O87" s="202"/>
      <c r="P87" s="202"/>
      <c r="Q87" s="202"/>
      <c r="R87" s="202"/>
      <c r="S87" s="202"/>
      <c r="T87" s="202"/>
      <c r="U87" s="59"/>
      <c r="V87" s="59"/>
      <c r="W87" s="59"/>
      <c r="X87" s="59"/>
      <c r="Y87" s="59"/>
      <c r="Z87" s="59"/>
      <c r="AA87" s="59"/>
      <c r="AB87" s="59"/>
      <c r="AC87" s="59"/>
      <c r="AD87" s="59"/>
      <c r="AE87" s="59"/>
      <c r="AF87" s="59"/>
    </row>
    <row r="88" spans="6:34">
      <c r="F88" s="178"/>
      <c r="G88" s="202" t="s">
        <v>404</v>
      </c>
      <c r="H88" s="202"/>
      <c r="I88" s="202"/>
      <c r="J88" s="202"/>
      <c r="K88" s="202"/>
      <c r="L88" s="202"/>
      <c r="M88" s="202"/>
      <c r="N88" s="202"/>
      <c r="O88" s="202"/>
      <c r="P88" s="202"/>
      <c r="Q88" s="202"/>
      <c r="R88" s="202"/>
      <c r="S88" s="202"/>
      <c r="T88" s="202"/>
      <c r="U88" s="59"/>
      <c r="V88" s="59"/>
      <c r="W88" s="59"/>
      <c r="X88" s="59"/>
      <c r="Y88" s="59"/>
      <c r="Z88" s="59"/>
      <c r="AA88" s="59"/>
      <c r="AB88" s="59"/>
      <c r="AC88" s="59"/>
      <c r="AD88" s="59"/>
      <c r="AE88" s="59"/>
      <c r="AF88" s="59"/>
    </row>
    <row r="89" spans="6:34">
      <c r="F89" s="178"/>
      <c r="G89" s="202" t="s">
        <v>405</v>
      </c>
      <c r="H89" s="202"/>
      <c r="I89" s="202"/>
      <c r="J89" s="202"/>
      <c r="K89" s="202"/>
      <c r="L89" s="202"/>
      <c r="M89" s="202"/>
      <c r="N89" s="202"/>
      <c r="O89" s="202"/>
      <c r="P89" s="202"/>
      <c r="Q89" s="202"/>
      <c r="R89" s="202"/>
      <c r="S89" s="202"/>
      <c r="T89" s="202"/>
      <c r="U89" s="59"/>
      <c r="V89" s="59"/>
      <c r="W89" s="59"/>
      <c r="X89" s="59"/>
      <c r="Y89" s="59"/>
      <c r="Z89" s="59"/>
      <c r="AA89" s="59"/>
      <c r="AB89" s="59"/>
      <c r="AC89" s="59"/>
      <c r="AD89" s="59"/>
      <c r="AE89" s="59"/>
      <c r="AF89" s="59"/>
    </row>
    <row r="90" spans="6:34" ht="8.1" customHeight="1">
      <c r="U90" s="5"/>
      <c r="V90" s="5"/>
      <c r="W90" s="5"/>
      <c r="X90" s="5"/>
      <c r="Y90" s="5"/>
      <c r="Z90" s="5"/>
      <c r="AA90" s="5"/>
      <c r="AB90" s="5"/>
      <c r="AC90" s="5"/>
      <c r="AD90" s="5"/>
      <c r="AE90" s="5"/>
      <c r="AF90" s="5"/>
    </row>
    <row r="91" spans="6:34">
      <c r="F91" s="178" t="s">
        <v>406</v>
      </c>
      <c r="G91" s="202" t="s">
        <v>407</v>
      </c>
      <c r="H91" s="202"/>
      <c r="I91" s="202"/>
      <c r="J91" s="202"/>
      <c r="K91" s="202"/>
      <c r="L91" s="202"/>
      <c r="M91" s="202"/>
      <c r="N91" s="202"/>
      <c r="O91" s="202"/>
      <c r="P91" s="202"/>
      <c r="Q91" s="202"/>
      <c r="R91" s="202"/>
      <c r="S91" s="202"/>
      <c r="T91" s="202"/>
      <c r="U91" s="59"/>
      <c r="V91" s="59"/>
      <c r="W91" s="59"/>
      <c r="X91" s="59"/>
      <c r="Y91" s="59"/>
      <c r="Z91" s="59"/>
      <c r="AA91" s="59"/>
      <c r="AB91" s="59"/>
      <c r="AC91" s="59"/>
      <c r="AD91" s="59"/>
      <c r="AE91" s="59"/>
      <c r="AF91" s="59"/>
    </row>
    <row r="92" spans="6:34">
      <c r="F92" s="178"/>
      <c r="G92" s="202" t="s">
        <v>408</v>
      </c>
      <c r="H92" s="202"/>
      <c r="I92" s="202"/>
      <c r="J92" s="202"/>
      <c r="K92" s="202"/>
      <c r="L92" s="202"/>
      <c r="M92" s="202"/>
      <c r="N92" s="202"/>
      <c r="O92" s="202"/>
      <c r="P92" s="202"/>
      <c r="Q92" s="202"/>
      <c r="R92" s="202"/>
      <c r="S92" s="202"/>
      <c r="T92" s="202"/>
      <c r="U92" s="59"/>
      <c r="V92" s="59"/>
      <c r="W92" s="59"/>
      <c r="X92" s="59"/>
      <c r="Y92" s="59"/>
      <c r="Z92" s="59"/>
      <c r="AA92" s="59"/>
      <c r="AB92" s="59"/>
      <c r="AC92" s="59"/>
      <c r="AD92" s="59"/>
      <c r="AE92" s="59"/>
      <c r="AF92" s="59"/>
    </row>
    <row r="93" spans="6:34">
      <c r="F93" s="178"/>
      <c r="G93" s="202" t="s">
        <v>409</v>
      </c>
      <c r="H93" s="202"/>
      <c r="I93" s="202"/>
      <c r="J93" s="202"/>
      <c r="K93" s="202"/>
      <c r="L93" s="202"/>
      <c r="M93" s="202"/>
      <c r="N93" s="202"/>
      <c r="O93" s="202"/>
      <c r="P93" s="202"/>
      <c r="Q93" s="202"/>
      <c r="R93" s="202"/>
      <c r="S93" s="202"/>
      <c r="T93" s="202"/>
      <c r="U93" s="59"/>
      <c r="V93" s="59"/>
      <c r="W93" s="59"/>
      <c r="X93" s="59"/>
      <c r="Y93" s="59"/>
      <c r="Z93" s="59"/>
      <c r="AA93" s="59"/>
      <c r="AB93" s="59"/>
      <c r="AC93" s="59"/>
      <c r="AD93" s="59"/>
      <c r="AE93" s="59"/>
      <c r="AF93" s="59"/>
    </row>
    <row r="94" spans="6:34">
      <c r="F94" s="178"/>
      <c r="G94" s="202" t="s">
        <v>410</v>
      </c>
      <c r="H94" s="202"/>
      <c r="I94" s="202"/>
      <c r="J94" s="202"/>
      <c r="K94" s="202"/>
      <c r="L94" s="202"/>
      <c r="M94" s="202"/>
      <c r="N94" s="202"/>
      <c r="O94" s="202"/>
      <c r="P94" s="202"/>
      <c r="Q94" s="202"/>
      <c r="R94" s="202"/>
      <c r="S94" s="202"/>
      <c r="T94" s="202"/>
      <c r="U94" s="59"/>
      <c r="V94" s="59"/>
      <c r="W94" s="59"/>
      <c r="X94" s="59"/>
      <c r="Y94" s="59"/>
      <c r="Z94" s="59"/>
      <c r="AA94" s="59"/>
      <c r="AB94" s="59"/>
      <c r="AC94" s="59"/>
      <c r="AD94" s="59"/>
      <c r="AE94" s="59"/>
      <c r="AF94" s="59"/>
    </row>
    <row r="95" spans="6:34">
      <c r="F95" s="178"/>
      <c r="G95" s="202" t="s">
        <v>411</v>
      </c>
      <c r="H95" s="202"/>
      <c r="I95" s="202"/>
      <c r="J95" s="202"/>
      <c r="K95" s="202"/>
      <c r="L95" s="202"/>
      <c r="M95" s="202"/>
      <c r="N95" s="202"/>
      <c r="O95" s="202"/>
      <c r="P95" s="202"/>
      <c r="Q95" s="202"/>
      <c r="R95" s="202"/>
      <c r="S95" s="202"/>
      <c r="T95" s="202"/>
      <c r="U95" s="59"/>
      <c r="V95" s="59"/>
      <c r="W95" s="59"/>
      <c r="X95" s="59"/>
      <c r="Y95" s="59"/>
      <c r="Z95" s="59"/>
      <c r="AA95" s="59"/>
      <c r="AB95" s="59"/>
      <c r="AC95" s="59"/>
      <c r="AD95" s="59"/>
      <c r="AE95" s="59"/>
      <c r="AF95" s="59"/>
      <c r="AH95" s="4" t="s">
        <v>412</v>
      </c>
    </row>
    <row r="96" spans="6:34">
      <c r="F96" s="178"/>
      <c r="G96" s="202" t="s">
        <v>413</v>
      </c>
      <c r="H96" s="202"/>
      <c r="I96" s="202"/>
      <c r="J96" s="202"/>
      <c r="K96" s="202"/>
      <c r="L96" s="202"/>
      <c r="M96" s="202"/>
      <c r="N96" s="202"/>
      <c r="O96" s="202"/>
      <c r="P96" s="202"/>
      <c r="Q96" s="202"/>
      <c r="R96" s="202"/>
      <c r="S96" s="202"/>
      <c r="T96" s="202"/>
      <c r="U96" s="59"/>
      <c r="V96" s="59"/>
      <c r="W96" s="59"/>
      <c r="X96" s="59"/>
      <c r="Y96" s="59"/>
      <c r="Z96" s="59"/>
      <c r="AA96" s="59"/>
      <c r="AB96" s="59"/>
      <c r="AC96" s="59"/>
      <c r="AD96" s="59"/>
      <c r="AE96" s="59"/>
      <c r="AF96" s="59"/>
    </row>
    <row r="97" spans="6:32">
      <c r="F97" s="178"/>
      <c r="G97" s="202" t="s">
        <v>414</v>
      </c>
      <c r="H97" s="202"/>
      <c r="I97" s="202"/>
      <c r="J97" s="202"/>
      <c r="K97" s="202"/>
      <c r="L97" s="202"/>
      <c r="M97" s="202"/>
      <c r="N97" s="202"/>
      <c r="O97" s="202"/>
      <c r="P97" s="202"/>
      <c r="Q97" s="202"/>
      <c r="R97" s="202"/>
      <c r="S97" s="202"/>
      <c r="T97" s="202"/>
      <c r="U97" s="59"/>
      <c r="V97" s="59"/>
      <c r="W97" s="59"/>
      <c r="X97" s="59"/>
      <c r="Y97" s="59"/>
      <c r="Z97" s="59"/>
      <c r="AA97" s="59"/>
      <c r="AB97" s="59"/>
      <c r="AC97" s="59"/>
      <c r="AD97" s="59"/>
      <c r="AE97" s="59"/>
      <c r="AF97" s="59"/>
    </row>
    <row r="120" spans="1:20" customFormat="1" hidden="1">
      <c r="A120" s="4"/>
      <c r="T120" t="s">
        <v>415</v>
      </c>
    </row>
    <row r="121" spans="1:20" customFormat="1" hidden="1">
      <c r="A121" s="4"/>
      <c r="T121" t="s">
        <v>416</v>
      </c>
    </row>
    <row r="122" spans="1:20" customFormat="1" hidden="1">
      <c r="A122" s="4"/>
      <c r="T122" t="s">
        <v>417</v>
      </c>
    </row>
    <row r="123" spans="1:20" customFormat="1" hidden="1">
      <c r="A123" s="4"/>
      <c r="T123" t="s">
        <v>418</v>
      </c>
    </row>
    <row r="124" spans="1:20" customFormat="1" hidden="1">
      <c r="A124" s="4"/>
      <c r="T124" t="s">
        <v>419</v>
      </c>
    </row>
    <row r="125" spans="1:20" customFormat="1" hidden="1">
      <c r="A125" s="4"/>
      <c r="T125" t="s">
        <v>420</v>
      </c>
    </row>
    <row r="126" spans="1:20" customFormat="1" hidden="1">
      <c r="A126" s="4"/>
      <c r="T126" t="s">
        <v>421</v>
      </c>
    </row>
    <row r="127" spans="1:20" customFormat="1" hidden="1">
      <c r="A127" s="4"/>
      <c r="T127" t="s">
        <v>422</v>
      </c>
    </row>
    <row r="128" spans="1:20" customFormat="1" hidden="1">
      <c r="A128" s="4"/>
      <c r="T128" t="s">
        <v>423</v>
      </c>
    </row>
    <row r="129" spans="1:20" customFormat="1" hidden="1">
      <c r="A129" s="4"/>
      <c r="T129" t="s">
        <v>424</v>
      </c>
    </row>
    <row r="130" spans="1:20" hidden="1"/>
  </sheetData>
  <sheetProtection selectLockedCells="1"/>
  <mergeCells count="103">
    <mergeCell ref="G94:T94"/>
    <mergeCell ref="G95:T95"/>
    <mergeCell ref="G96:T96"/>
    <mergeCell ref="G97:T97"/>
    <mergeCell ref="G87:T87"/>
    <mergeCell ref="G88:T88"/>
    <mergeCell ref="G89:T89"/>
    <mergeCell ref="G91:T91"/>
    <mergeCell ref="G92:T92"/>
    <mergeCell ref="G93:T93"/>
    <mergeCell ref="G86:T86"/>
    <mergeCell ref="G74:T74"/>
    <mergeCell ref="G75:T75"/>
    <mergeCell ref="G76:T76"/>
    <mergeCell ref="G77:T77"/>
    <mergeCell ref="G79:T79"/>
    <mergeCell ref="G80:T80"/>
    <mergeCell ref="G81:T81"/>
    <mergeCell ref="G82:T82"/>
    <mergeCell ref="G83:T83"/>
    <mergeCell ref="G84:T84"/>
    <mergeCell ref="G85:T85"/>
    <mergeCell ref="G73:T73"/>
    <mergeCell ref="G60:T60"/>
    <mergeCell ref="G61:T61"/>
    <mergeCell ref="G62:T62"/>
    <mergeCell ref="G64:T64"/>
    <mergeCell ref="G65:T65"/>
    <mergeCell ref="G66:T66"/>
    <mergeCell ref="G67:T67"/>
    <mergeCell ref="G68:T68"/>
    <mergeCell ref="G70:T70"/>
    <mergeCell ref="G71:T71"/>
    <mergeCell ref="G72:T72"/>
    <mergeCell ref="G59:T59"/>
    <mergeCell ref="G47:T47"/>
    <mergeCell ref="G48:T48"/>
    <mergeCell ref="G49:T49"/>
    <mergeCell ref="G50:T50"/>
    <mergeCell ref="G52:T52"/>
    <mergeCell ref="G53:T53"/>
    <mergeCell ref="G54:T54"/>
    <mergeCell ref="G55:T55"/>
    <mergeCell ref="G56:T56"/>
    <mergeCell ref="G57:T57"/>
    <mergeCell ref="G58:T58"/>
    <mergeCell ref="G46:T46"/>
    <mergeCell ref="G33:T33"/>
    <mergeCell ref="G35:T35"/>
    <mergeCell ref="G36:T36"/>
    <mergeCell ref="G37:T37"/>
    <mergeCell ref="G38:T38"/>
    <mergeCell ref="G39:T39"/>
    <mergeCell ref="G40:T40"/>
    <mergeCell ref="G41:T41"/>
    <mergeCell ref="G43:T43"/>
    <mergeCell ref="G44:T44"/>
    <mergeCell ref="G45:T45"/>
    <mergeCell ref="G23:T23"/>
    <mergeCell ref="G24:T24"/>
    <mergeCell ref="G25:T25"/>
    <mergeCell ref="G12:T12"/>
    <mergeCell ref="G27:T27"/>
    <mergeCell ref="G28:T28"/>
    <mergeCell ref="G29:T29"/>
    <mergeCell ref="G30:T30"/>
    <mergeCell ref="G31:T31"/>
    <mergeCell ref="F43:F50"/>
    <mergeCell ref="U4:U9"/>
    <mergeCell ref="V4:V9"/>
    <mergeCell ref="F91:F97"/>
    <mergeCell ref="F79:F89"/>
    <mergeCell ref="F70:F77"/>
    <mergeCell ref="F64:F68"/>
    <mergeCell ref="F52:F62"/>
    <mergeCell ref="F35:F41"/>
    <mergeCell ref="F27:F33"/>
    <mergeCell ref="F20:F25"/>
    <mergeCell ref="F10:F18"/>
    <mergeCell ref="G18:T18"/>
    <mergeCell ref="G17:T17"/>
    <mergeCell ref="G16:T16"/>
    <mergeCell ref="G15:T15"/>
    <mergeCell ref="G14:T14"/>
    <mergeCell ref="G13:T13"/>
    <mergeCell ref="G11:T11"/>
    <mergeCell ref="G10:T10"/>
    <mergeCell ref="G20:T20"/>
    <mergeCell ref="G21:T21"/>
    <mergeCell ref="G22:T22"/>
    <mergeCell ref="G32:T32"/>
    <mergeCell ref="H3:S6"/>
    <mergeCell ref="U3:AF3"/>
    <mergeCell ref="AB4:AB9"/>
    <mergeCell ref="AC4:AC9"/>
    <mergeCell ref="AD4:AD9"/>
    <mergeCell ref="AE4:AE9"/>
    <mergeCell ref="AF4:AF9"/>
    <mergeCell ref="W4:W9"/>
    <mergeCell ref="X4:X9"/>
    <mergeCell ref="Y4:Y9"/>
    <mergeCell ref="Z4:Z9"/>
    <mergeCell ref="AA4:AA9"/>
  </mergeCells>
  <conditionalFormatting sqref="U10:AF18">
    <cfRule type="expression" dxfId="143" priority="38">
      <formula>U10="Yes"</formula>
    </cfRule>
  </conditionalFormatting>
  <conditionalFormatting sqref="U10:AF18">
    <cfRule type="expression" dxfId="142" priority="37">
      <formula>U10="No"</formula>
    </cfRule>
  </conditionalFormatting>
  <conditionalFormatting sqref="U20:AF25">
    <cfRule type="expression" dxfId="141" priority="18">
      <formula>U20="Yes"</formula>
    </cfRule>
  </conditionalFormatting>
  <conditionalFormatting sqref="U20:AF25">
    <cfRule type="expression" dxfId="140" priority="17">
      <formula>U20="No"</formula>
    </cfRule>
  </conditionalFormatting>
  <conditionalFormatting sqref="U27:AF33">
    <cfRule type="expression" dxfId="139" priority="16">
      <formula>U27="Yes"</formula>
    </cfRule>
  </conditionalFormatting>
  <conditionalFormatting sqref="U27:AF33">
    <cfRule type="expression" dxfId="138" priority="15">
      <formula>U27="No"</formula>
    </cfRule>
  </conditionalFormatting>
  <conditionalFormatting sqref="U35:AF41">
    <cfRule type="expression" dxfId="137" priority="14">
      <formula>U35="Yes"</formula>
    </cfRule>
  </conditionalFormatting>
  <conditionalFormatting sqref="U35:AF41">
    <cfRule type="expression" dxfId="136" priority="13">
      <formula>U35="No"</formula>
    </cfRule>
  </conditionalFormatting>
  <conditionalFormatting sqref="U43:AF50">
    <cfRule type="expression" dxfId="135" priority="12">
      <formula>U43="Yes"</formula>
    </cfRule>
  </conditionalFormatting>
  <conditionalFormatting sqref="U43:AF50">
    <cfRule type="expression" dxfId="134" priority="11">
      <formula>U43="No"</formula>
    </cfRule>
  </conditionalFormatting>
  <conditionalFormatting sqref="U52:AF62">
    <cfRule type="expression" dxfId="133" priority="10">
      <formula>U52="Yes"</formula>
    </cfRule>
  </conditionalFormatting>
  <conditionalFormatting sqref="U52:AF62">
    <cfRule type="expression" dxfId="132" priority="9">
      <formula>U52="No"</formula>
    </cfRule>
  </conditionalFormatting>
  <conditionalFormatting sqref="U64:AF68">
    <cfRule type="expression" dxfId="131" priority="8">
      <formula>U64="Yes"</formula>
    </cfRule>
  </conditionalFormatting>
  <conditionalFormatting sqref="U64:AF68">
    <cfRule type="expression" dxfId="130" priority="7">
      <formula>U64="No"</formula>
    </cfRule>
  </conditionalFormatting>
  <conditionalFormatting sqref="U70:AF77">
    <cfRule type="expression" dxfId="129" priority="6">
      <formula>U70="Yes"</formula>
    </cfRule>
  </conditionalFormatting>
  <conditionalFormatting sqref="U70:AF77">
    <cfRule type="expression" dxfId="128" priority="5">
      <formula>U70="No"</formula>
    </cfRule>
  </conditionalFormatting>
  <conditionalFormatting sqref="U79:AF89">
    <cfRule type="expression" dxfId="127" priority="4">
      <formula>U79="Yes"</formula>
    </cfRule>
  </conditionalFormatting>
  <conditionalFormatting sqref="U79:AF89">
    <cfRule type="expression" dxfId="126" priority="3">
      <formula>U79="No"</formula>
    </cfRule>
  </conditionalFormatting>
  <conditionalFormatting sqref="U91:AF97">
    <cfRule type="expression" dxfId="125" priority="2">
      <formula>U91="Yes"</formula>
    </cfRule>
  </conditionalFormatting>
  <conditionalFormatting sqref="U91:AF97">
    <cfRule type="expression" dxfId="124" priority="1">
      <formula>U91="No"</formula>
    </cfRule>
  </conditionalFormatting>
  <pageMargins left="0.7" right="0.7" top="0.75" bottom="0.75" header="0.3" footer="0.3"/>
  <pageSetup paperSize="9" scale="80" fitToHeight="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'Data validation'!$C$2:$C$29</xm:f>
          </x14:formula1>
          <xm:sqref>U4:AF4</xm:sqref>
        </x14:dataValidation>
        <x14:dataValidation type="list" allowBlank="1" showInputMessage="1" showErrorMessage="1" xr:uid="{00000000-0002-0000-0400-000001000000}">
          <x14:formula1>
            <xm:f>'Data validation'!$O$2:$O$4</xm:f>
          </x14:formula1>
          <xm:sqref>U10:AF18 U20:AF25 U27:AF33 U35:AF41 U43:AF50 U52:AF62 U64:AF68 U70:AF77 U79:AF89 U91:AF97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1" tint="0.249977111117893"/>
    <pageSetUpPr fitToPage="1"/>
  </sheetPr>
  <dimension ref="A1:V65"/>
  <sheetViews>
    <sheetView view="pageBreakPreview" topLeftCell="A2" zoomScale="60" zoomScaleNormal="100" workbookViewId="0">
      <selection activeCell="C9" activeCellId="4" sqref="F21 C22:D24 D14:D19 C14:C17 C9:D11"/>
    </sheetView>
  </sheetViews>
  <sheetFormatPr defaultColWidth="9.140625" defaultRowHeight="15"/>
  <cols>
    <col min="1" max="1" width="9.140625" style="4"/>
    <col min="2" max="2" width="2.7109375" style="4" customWidth="1"/>
    <col min="3" max="4" width="11.7109375" style="4" customWidth="1"/>
    <col min="5" max="14" width="9.140625" style="4"/>
    <col min="15" max="15" width="2.7109375" style="4" customWidth="1"/>
    <col min="16" max="16384" width="9.140625" style="4"/>
  </cols>
  <sheetData>
    <row r="1" spans="1:22" hidden="1">
      <c r="A1" s="4" t="e">
        <f ca="1">CELL("width",A1)</f>
        <v>#VALUE!</v>
      </c>
      <c r="B1" s="4" t="e">
        <f t="shared" ref="B1:U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3" spans="1:22" ht="21">
      <c r="J3" s="7" t="e">
        <f ca="1">Menu!$E$2&amp;" - "&amp;REPLACE(CELL("filename",$A$1),1,FIND("]",CELL("filename",$A$1))+3,"")&amp;": Term "&amp;Menu!$R$2</f>
        <v>#VALUE!</v>
      </c>
    </row>
    <row r="4" spans="1:22" ht="20.100000000000001" customHeight="1"/>
    <row r="5" spans="1:22" ht="20.100000000000001" customHeight="1">
      <c r="C5" s="96" t="s">
        <v>425</v>
      </c>
    </row>
    <row r="6" spans="1:22" ht="18.75">
      <c r="C6" s="29" t="s">
        <v>426</v>
      </c>
    </row>
    <row r="7" spans="1:22">
      <c r="B7" s="31"/>
      <c r="C7" s="32"/>
      <c r="D7" s="32"/>
      <c r="E7" s="32"/>
      <c r="F7" s="32"/>
      <c r="G7" s="32"/>
      <c r="H7" s="32"/>
      <c r="I7" s="32"/>
      <c r="J7" s="32"/>
      <c r="K7" s="32"/>
      <c r="L7" s="32"/>
      <c r="M7" s="32"/>
      <c r="N7" s="32"/>
      <c r="O7" s="32"/>
    </row>
    <row r="8" spans="1:22">
      <c r="B8" s="33"/>
      <c r="C8" s="27" t="s">
        <v>32</v>
      </c>
      <c r="D8" s="27" t="s">
        <v>53</v>
      </c>
      <c r="E8" s="22"/>
      <c r="F8" s="22"/>
      <c r="G8" s="22"/>
      <c r="H8" s="22"/>
      <c r="I8" s="22"/>
      <c r="J8" s="22"/>
      <c r="K8" s="22"/>
      <c r="L8" s="22"/>
      <c r="M8" s="22"/>
      <c r="N8" s="22"/>
      <c r="O8" s="22"/>
    </row>
    <row r="9" spans="1:22">
      <c r="B9" s="33"/>
      <c r="C9" s="56"/>
      <c r="D9" s="56"/>
      <c r="E9" s="22" t="s">
        <v>427</v>
      </c>
      <c r="F9" s="22"/>
      <c r="G9" s="22"/>
      <c r="H9" s="22"/>
      <c r="I9" s="22"/>
      <c r="J9" s="22"/>
      <c r="K9" s="22"/>
      <c r="L9" s="22"/>
      <c r="M9" s="22"/>
      <c r="N9" s="22"/>
      <c r="O9" s="22"/>
    </row>
    <row r="10" spans="1:22">
      <c r="B10" s="33"/>
      <c r="C10" s="56"/>
      <c r="D10" s="56"/>
      <c r="E10" s="22" t="s">
        <v>428</v>
      </c>
      <c r="F10" s="22"/>
      <c r="G10" s="22"/>
      <c r="H10" s="22"/>
      <c r="I10" s="22"/>
      <c r="J10" s="22"/>
      <c r="K10" s="22"/>
      <c r="L10" s="22"/>
      <c r="M10" s="22"/>
      <c r="N10" s="22"/>
      <c r="O10" s="22"/>
    </row>
    <row r="11" spans="1:22">
      <c r="B11" s="33"/>
      <c r="C11" s="56"/>
      <c r="D11" s="56"/>
      <c r="E11" s="22" t="s">
        <v>429</v>
      </c>
      <c r="F11" s="22"/>
      <c r="G11" s="22"/>
      <c r="H11" s="22"/>
      <c r="I11" s="22"/>
      <c r="J11" s="22"/>
      <c r="K11" s="22"/>
      <c r="L11" s="22"/>
      <c r="M11" s="22"/>
      <c r="N11" s="22"/>
      <c r="O11" s="22"/>
    </row>
    <row r="12" spans="1:22">
      <c r="B12" s="33"/>
      <c r="C12" s="22"/>
      <c r="D12" s="22"/>
      <c r="E12" s="22"/>
      <c r="F12" s="22"/>
      <c r="G12" s="22"/>
      <c r="H12" s="22"/>
      <c r="I12" s="22"/>
      <c r="J12" s="22"/>
      <c r="K12" s="22"/>
      <c r="L12" s="22"/>
      <c r="M12" s="22"/>
      <c r="N12" s="22"/>
      <c r="O12" s="22"/>
    </row>
    <row r="13" spans="1:22" ht="30">
      <c r="B13" s="33"/>
      <c r="C13" s="20" t="s">
        <v>61</v>
      </c>
      <c r="D13" s="21" t="s">
        <v>46</v>
      </c>
      <c r="E13" s="22"/>
      <c r="F13" s="22"/>
      <c r="G13" s="22"/>
      <c r="H13" s="22"/>
      <c r="I13" s="22"/>
      <c r="J13" s="22"/>
      <c r="K13" s="22"/>
      <c r="L13" s="22"/>
      <c r="M13" s="22"/>
      <c r="N13" s="22"/>
      <c r="O13" s="22"/>
    </row>
    <row r="14" spans="1:22">
      <c r="B14" s="33"/>
      <c r="C14" s="56"/>
      <c r="D14" s="56"/>
      <c r="E14" s="22" t="s">
        <v>430</v>
      </c>
      <c r="F14" s="22"/>
      <c r="G14" s="22"/>
      <c r="H14" s="22"/>
      <c r="I14" s="22"/>
      <c r="J14" s="22"/>
      <c r="K14" s="22"/>
      <c r="L14" s="22"/>
      <c r="M14" s="22"/>
      <c r="N14" s="22"/>
      <c r="O14" s="22"/>
    </row>
    <row r="15" spans="1:22">
      <c r="B15" s="33"/>
      <c r="C15" s="56"/>
      <c r="D15" s="56"/>
      <c r="E15" s="22" t="s">
        <v>431</v>
      </c>
      <c r="F15" s="22"/>
      <c r="G15" s="22"/>
      <c r="H15" s="22"/>
      <c r="I15" s="22"/>
      <c r="J15" s="22"/>
      <c r="K15" s="22"/>
      <c r="L15" s="22"/>
      <c r="M15" s="22"/>
      <c r="N15" s="22"/>
      <c r="O15" s="22"/>
    </row>
    <row r="16" spans="1:22">
      <c r="B16" s="33"/>
      <c r="C16" s="56"/>
      <c r="D16" s="56"/>
      <c r="E16" s="22" t="s">
        <v>432</v>
      </c>
      <c r="F16" s="22"/>
      <c r="G16" s="22"/>
      <c r="H16" s="22"/>
      <c r="I16" s="22"/>
      <c r="J16" s="22"/>
      <c r="K16" s="22"/>
      <c r="L16" s="22"/>
      <c r="M16" s="22"/>
      <c r="N16" s="22"/>
      <c r="O16" s="22"/>
    </row>
    <row r="17" spans="2:15">
      <c r="B17" s="33"/>
      <c r="C17" s="56"/>
      <c r="D17" s="56"/>
      <c r="E17" s="22" t="s">
        <v>433</v>
      </c>
      <c r="F17" s="22"/>
      <c r="G17" s="22"/>
      <c r="H17" s="22"/>
      <c r="I17" s="22"/>
      <c r="J17" s="22"/>
      <c r="K17" s="22"/>
      <c r="L17" s="22"/>
      <c r="M17" s="22"/>
      <c r="N17" s="22"/>
      <c r="O17" s="22"/>
    </row>
    <row r="18" spans="2:15">
      <c r="B18" s="33"/>
      <c r="C18" s="22"/>
      <c r="D18" s="56"/>
      <c r="E18" s="22" t="s">
        <v>434</v>
      </c>
      <c r="F18" s="22"/>
      <c r="G18" s="22"/>
      <c r="H18" s="22"/>
      <c r="I18" s="22"/>
      <c r="J18" s="22"/>
      <c r="K18" s="22"/>
      <c r="L18" s="22"/>
      <c r="M18" s="22"/>
      <c r="N18" s="22"/>
      <c r="O18" s="22"/>
    </row>
    <row r="19" spans="2:15">
      <c r="B19" s="33"/>
      <c r="C19" s="22"/>
      <c r="D19" s="56"/>
      <c r="E19" s="22" t="s">
        <v>435</v>
      </c>
      <c r="F19" s="22"/>
      <c r="G19" s="22"/>
      <c r="H19" s="22"/>
      <c r="I19" s="22"/>
      <c r="J19" s="22"/>
      <c r="K19" s="22"/>
      <c r="L19" s="22"/>
      <c r="M19" s="22"/>
      <c r="N19" s="22"/>
      <c r="O19" s="22"/>
    </row>
    <row r="20" spans="2:15">
      <c r="B20" s="33"/>
      <c r="C20" s="22"/>
      <c r="D20" s="22"/>
      <c r="E20" s="22"/>
      <c r="F20" s="22"/>
      <c r="G20" s="22"/>
      <c r="H20" s="22"/>
      <c r="I20" s="22"/>
      <c r="J20" s="22"/>
      <c r="K20" s="22"/>
      <c r="L20" s="22"/>
      <c r="M20" s="22"/>
      <c r="N20" s="22"/>
      <c r="O20" s="22"/>
    </row>
    <row r="21" spans="2:15" ht="30">
      <c r="B21" s="33"/>
      <c r="C21" s="20" t="s">
        <v>436</v>
      </c>
      <c r="D21" s="21" t="s">
        <v>437</v>
      </c>
      <c r="E21" s="22"/>
      <c r="F21" s="22"/>
      <c r="G21" s="22"/>
      <c r="H21" s="22"/>
      <c r="I21" s="22"/>
      <c r="J21" s="22"/>
      <c r="K21" s="22"/>
      <c r="L21" s="22"/>
      <c r="M21" s="22"/>
      <c r="N21" s="22"/>
      <c r="O21" s="22"/>
    </row>
    <row r="22" spans="2:15">
      <c r="B22" s="33"/>
      <c r="C22" s="56"/>
      <c r="D22" s="56"/>
      <c r="E22" s="22" t="s">
        <v>438</v>
      </c>
      <c r="F22" s="22"/>
      <c r="G22" s="22"/>
      <c r="H22" s="22"/>
      <c r="I22" s="22"/>
      <c r="J22" s="22"/>
      <c r="K22" s="22"/>
      <c r="L22" s="22"/>
      <c r="M22" s="22"/>
      <c r="N22" s="22"/>
      <c r="O22" s="22"/>
    </row>
    <row r="23" spans="2:15">
      <c r="B23" s="33"/>
      <c r="C23" s="56"/>
      <c r="D23" s="56"/>
      <c r="E23" s="22" t="s">
        <v>439</v>
      </c>
      <c r="F23" s="22"/>
      <c r="G23" s="22"/>
      <c r="H23" s="22"/>
      <c r="I23" s="22"/>
      <c r="J23" s="22"/>
      <c r="K23" s="22"/>
      <c r="L23" s="22"/>
      <c r="M23" s="22"/>
      <c r="N23" s="22"/>
      <c r="O23" s="22"/>
    </row>
    <row r="24" spans="2:15">
      <c r="B24" s="33"/>
      <c r="C24" s="56"/>
      <c r="D24" s="56"/>
      <c r="E24" s="22" t="s">
        <v>440</v>
      </c>
      <c r="F24" s="22"/>
      <c r="G24" s="22"/>
      <c r="H24" s="22"/>
      <c r="I24" s="22"/>
      <c r="J24" s="22"/>
      <c r="K24" s="22"/>
      <c r="L24" s="22"/>
      <c r="M24" s="22"/>
      <c r="N24" s="22"/>
      <c r="O24" s="22"/>
    </row>
    <row r="25" spans="2:15">
      <c r="B25" s="34"/>
      <c r="C25" s="35"/>
      <c r="D25" s="35"/>
      <c r="E25" s="35"/>
      <c r="F25" s="35"/>
      <c r="G25" s="35"/>
      <c r="H25" s="35"/>
      <c r="I25" s="35"/>
      <c r="J25" s="35"/>
      <c r="K25" s="35"/>
      <c r="L25" s="35"/>
      <c r="M25" s="35"/>
      <c r="N25" s="35"/>
      <c r="O25" s="35"/>
    </row>
    <row r="27" spans="2:15" ht="18.75">
      <c r="C27" s="29" t="s">
        <v>441</v>
      </c>
    </row>
    <row r="28" spans="2:15">
      <c r="B28" s="31"/>
      <c r="C28" s="32"/>
      <c r="D28" s="32"/>
      <c r="E28" s="32"/>
      <c r="F28" s="32"/>
      <c r="G28" s="32"/>
      <c r="H28" s="32"/>
      <c r="I28" s="32"/>
      <c r="J28" s="32"/>
      <c r="K28" s="32"/>
      <c r="L28" s="32"/>
      <c r="M28" s="32"/>
      <c r="N28" s="32"/>
      <c r="O28" s="32"/>
    </row>
    <row r="29" spans="2:15">
      <c r="B29" s="33"/>
      <c r="C29" s="28" t="s">
        <v>32</v>
      </c>
      <c r="D29" s="28" t="s">
        <v>53</v>
      </c>
      <c r="E29" s="22"/>
      <c r="F29" s="22"/>
      <c r="G29" s="22"/>
      <c r="H29" s="22"/>
      <c r="I29" s="22"/>
      <c r="J29" s="22"/>
      <c r="K29" s="22"/>
      <c r="L29" s="22"/>
      <c r="M29" s="22"/>
      <c r="N29" s="22"/>
      <c r="O29" s="22"/>
    </row>
    <row r="30" spans="2:15">
      <c r="B30" s="33"/>
      <c r="C30" s="56"/>
      <c r="D30" s="56"/>
      <c r="E30" s="22" t="s">
        <v>442</v>
      </c>
      <c r="F30" s="22"/>
      <c r="G30" s="22"/>
      <c r="H30" s="22"/>
      <c r="I30" s="22"/>
      <c r="J30" s="22"/>
      <c r="K30" s="22"/>
      <c r="L30" s="22"/>
      <c r="M30" s="22"/>
      <c r="N30" s="22"/>
      <c r="O30" s="22"/>
    </row>
    <row r="31" spans="2:15">
      <c r="B31" s="33"/>
      <c r="C31" s="56"/>
      <c r="D31" s="56"/>
      <c r="E31" s="22" t="s">
        <v>443</v>
      </c>
      <c r="F31" s="22"/>
      <c r="G31" s="22"/>
      <c r="H31" s="22"/>
      <c r="I31" s="22"/>
      <c r="J31" s="22"/>
      <c r="K31" s="22"/>
      <c r="L31" s="22"/>
      <c r="M31" s="22"/>
      <c r="N31" s="22"/>
      <c r="O31" s="22"/>
    </row>
    <row r="32" spans="2:15">
      <c r="B32" s="33"/>
      <c r="C32" s="56"/>
      <c r="D32" s="56"/>
      <c r="E32" s="22" t="s">
        <v>444</v>
      </c>
      <c r="F32" s="22"/>
      <c r="G32" s="22"/>
      <c r="H32" s="22"/>
      <c r="I32" s="22"/>
      <c r="J32" s="22"/>
      <c r="K32" s="22"/>
      <c r="L32" s="22"/>
      <c r="M32" s="22"/>
      <c r="N32" s="22"/>
      <c r="O32" s="22"/>
    </row>
    <row r="33" spans="2:15">
      <c r="B33" s="33"/>
      <c r="C33" s="22"/>
      <c r="D33" s="22"/>
      <c r="E33" s="22"/>
      <c r="F33" s="22"/>
      <c r="G33" s="22"/>
      <c r="H33" s="22"/>
      <c r="I33" s="22"/>
      <c r="J33" s="22"/>
      <c r="K33" s="22"/>
      <c r="L33" s="22"/>
      <c r="M33" s="22"/>
      <c r="N33" s="22"/>
      <c r="O33" s="22"/>
    </row>
    <row r="34" spans="2:15">
      <c r="B34" s="33"/>
      <c r="C34" s="56"/>
      <c r="D34" s="22" t="s">
        <v>445</v>
      </c>
      <c r="E34" s="22"/>
      <c r="F34" s="22"/>
      <c r="G34" s="22"/>
      <c r="H34" s="22"/>
      <c r="I34" s="22"/>
      <c r="J34" s="22"/>
      <c r="K34" s="22"/>
      <c r="L34" s="22"/>
      <c r="M34" s="22"/>
      <c r="N34" s="22"/>
      <c r="O34" s="22"/>
    </row>
    <row r="35" spans="2:15">
      <c r="B35" s="34"/>
      <c r="C35" s="35"/>
      <c r="D35" s="35"/>
      <c r="E35" s="35"/>
      <c r="F35" s="35"/>
      <c r="G35" s="35"/>
      <c r="H35" s="35"/>
      <c r="I35" s="35"/>
      <c r="J35" s="35"/>
      <c r="K35" s="35"/>
      <c r="L35" s="35"/>
      <c r="M35" s="35"/>
      <c r="N35" s="35"/>
      <c r="O35" s="35"/>
    </row>
    <row r="37" spans="2:15" ht="18.75">
      <c r="C37" s="29" t="s">
        <v>446</v>
      </c>
    </row>
    <row r="38" spans="2:15">
      <c r="B38" s="31"/>
      <c r="C38" s="32"/>
      <c r="D38" s="32"/>
      <c r="E38" s="32"/>
      <c r="F38" s="32"/>
      <c r="G38" s="32"/>
      <c r="H38" s="32"/>
      <c r="I38" s="32"/>
      <c r="J38" s="32"/>
      <c r="K38" s="32"/>
      <c r="L38" s="32"/>
      <c r="M38" s="32"/>
      <c r="N38" s="32"/>
      <c r="O38" s="32"/>
    </row>
    <row r="39" spans="2:15">
      <c r="B39" s="33"/>
      <c r="C39" s="56"/>
      <c r="D39" s="30" t="s">
        <v>447</v>
      </c>
      <c r="E39" s="22"/>
      <c r="F39" s="22"/>
      <c r="G39" s="22"/>
      <c r="H39" s="22"/>
      <c r="I39" s="22"/>
      <c r="J39" s="22"/>
      <c r="K39" s="22"/>
      <c r="L39" s="22"/>
      <c r="M39" s="22"/>
      <c r="N39" s="22"/>
      <c r="O39" s="22"/>
    </row>
    <row r="40" spans="2:15">
      <c r="B40" s="33"/>
      <c r="C40" s="56"/>
      <c r="D40" s="30" t="s">
        <v>448</v>
      </c>
      <c r="E40" s="22"/>
      <c r="F40" s="22"/>
      <c r="G40" s="22"/>
      <c r="H40" s="22"/>
      <c r="I40" s="22"/>
      <c r="J40" s="22"/>
      <c r="K40" s="22"/>
      <c r="L40" s="22"/>
      <c r="M40" s="22"/>
      <c r="N40" s="22"/>
      <c r="O40" s="22"/>
    </row>
    <row r="41" spans="2:15">
      <c r="B41" s="33"/>
      <c r="C41" s="56"/>
      <c r="D41" s="30" t="s">
        <v>449</v>
      </c>
      <c r="E41" s="22"/>
      <c r="F41" s="22"/>
      <c r="G41" s="22"/>
      <c r="H41" s="22"/>
      <c r="I41" s="22"/>
      <c r="J41" s="22"/>
      <c r="K41" s="22"/>
      <c r="L41" s="22"/>
      <c r="M41" s="22"/>
      <c r="N41" s="22"/>
      <c r="O41" s="22"/>
    </row>
    <row r="42" spans="2:15">
      <c r="B42" s="33"/>
      <c r="C42" s="56"/>
      <c r="D42" s="30" t="s">
        <v>450</v>
      </c>
      <c r="E42" s="22"/>
      <c r="F42" s="22"/>
      <c r="G42" s="22"/>
      <c r="H42" s="22"/>
      <c r="I42" s="22"/>
      <c r="J42" s="22"/>
      <c r="K42" s="22"/>
      <c r="L42" s="22"/>
      <c r="M42" s="22"/>
      <c r="N42" s="22"/>
      <c r="O42" s="22"/>
    </row>
    <row r="43" spans="2:15">
      <c r="B43" s="33"/>
      <c r="C43" s="56"/>
      <c r="D43" s="30" t="s">
        <v>451</v>
      </c>
      <c r="E43" s="22"/>
      <c r="F43" s="22"/>
      <c r="G43" s="22"/>
      <c r="H43" s="22"/>
      <c r="I43" s="22"/>
      <c r="J43" s="22"/>
      <c r="K43" s="22"/>
      <c r="L43" s="22"/>
      <c r="M43" s="22"/>
      <c r="N43" s="22"/>
      <c r="O43" s="22"/>
    </row>
    <row r="44" spans="2:15">
      <c r="B44" s="33"/>
      <c r="C44" s="56"/>
      <c r="D44" s="30" t="s">
        <v>452</v>
      </c>
      <c r="E44" s="22"/>
      <c r="F44" s="22"/>
      <c r="G44" s="22"/>
      <c r="H44" s="22"/>
      <c r="I44" s="22"/>
      <c r="J44" s="22"/>
      <c r="K44" s="22"/>
      <c r="L44" s="22"/>
      <c r="M44" s="22"/>
      <c r="N44" s="22"/>
      <c r="O44" s="22"/>
    </row>
    <row r="45" spans="2:15">
      <c r="B45" s="33"/>
      <c r="C45" s="56"/>
      <c r="D45" s="30" t="s">
        <v>453</v>
      </c>
      <c r="E45" s="22"/>
      <c r="F45" s="22"/>
      <c r="G45" s="22"/>
      <c r="H45" s="22"/>
      <c r="I45" s="22"/>
      <c r="J45" s="22"/>
      <c r="K45" s="22"/>
      <c r="L45" s="22"/>
      <c r="M45" s="22"/>
      <c r="N45" s="22"/>
      <c r="O45" s="22"/>
    </row>
    <row r="46" spans="2:15">
      <c r="B46" s="33"/>
      <c r="C46" s="56"/>
      <c r="D46" s="22" t="s">
        <v>454</v>
      </c>
      <c r="E46" s="22"/>
      <c r="F46" s="22"/>
      <c r="G46" s="22"/>
      <c r="H46" s="22"/>
      <c r="I46" s="22"/>
      <c r="J46" s="22"/>
      <c r="K46" s="22"/>
      <c r="L46" s="22"/>
      <c r="M46" s="22"/>
      <c r="N46" s="22"/>
      <c r="O46" s="22"/>
    </row>
    <row r="47" spans="2:15">
      <c r="B47" s="34"/>
      <c r="C47" s="35"/>
      <c r="D47" s="35"/>
      <c r="E47" s="35"/>
      <c r="F47" s="35"/>
      <c r="G47" s="35"/>
      <c r="H47" s="35"/>
      <c r="I47" s="35"/>
      <c r="J47" s="35"/>
      <c r="K47" s="35"/>
      <c r="L47" s="35"/>
      <c r="M47" s="35"/>
      <c r="N47" s="35"/>
      <c r="O47" s="35"/>
    </row>
    <row r="50" spans="2:17" ht="21">
      <c r="C50" s="96" t="s">
        <v>455</v>
      </c>
    </row>
    <row r="51" spans="2:17">
      <c r="B51" s="31"/>
      <c r="C51" s="32"/>
      <c r="D51" s="32"/>
      <c r="E51" s="32"/>
      <c r="F51" s="32"/>
      <c r="G51" s="32"/>
      <c r="H51" s="32"/>
      <c r="I51" s="32"/>
      <c r="J51" s="32"/>
      <c r="K51" s="32"/>
      <c r="L51" s="32"/>
      <c r="M51" s="32"/>
      <c r="N51" s="32"/>
      <c r="O51" s="32"/>
      <c r="P51" s="91"/>
      <c r="Q51" s="91"/>
    </row>
    <row r="52" spans="2:17" ht="30">
      <c r="B52" s="33"/>
      <c r="C52" s="20" t="s">
        <v>61</v>
      </c>
      <c r="D52" s="21" t="s">
        <v>84</v>
      </c>
      <c r="E52" s="22"/>
      <c r="F52" s="22"/>
      <c r="G52" s="22"/>
      <c r="H52" s="22"/>
      <c r="I52" s="22"/>
      <c r="J52" s="22"/>
      <c r="K52" s="22"/>
      <c r="L52" s="22"/>
      <c r="M52" s="22"/>
      <c r="N52" s="22"/>
      <c r="O52" s="22"/>
      <c r="P52" s="89"/>
      <c r="Q52" s="89"/>
    </row>
    <row r="53" spans="2:17">
      <c r="B53" s="33"/>
      <c r="C53" s="56"/>
      <c r="D53" s="56"/>
      <c r="E53" s="22" t="s">
        <v>456</v>
      </c>
      <c r="F53" s="22"/>
      <c r="G53" s="22"/>
      <c r="H53" s="22"/>
      <c r="I53" s="22"/>
      <c r="J53" s="22"/>
      <c r="K53" s="22"/>
      <c r="L53" s="22"/>
      <c r="M53" s="22"/>
      <c r="N53" s="22"/>
      <c r="O53" s="22"/>
      <c r="P53" s="89"/>
      <c r="Q53" s="89"/>
    </row>
    <row r="54" spans="2:17">
      <c r="B54" s="33"/>
      <c r="C54" s="56"/>
      <c r="D54" s="56"/>
      <c r="E54" s="22" t="s">
        <v>457</v>
      </c>
      <c r="F54" s="22"/>
      <c r="G54" s="22"/>
      <c r="H54" s="22"/>
      <c r="I54" s="22"/>
      <c r="J54" s="22"/>
      <c r="K54" s="22"/>
      <c r="L54" s="22"/>
      <c r="M54" s="22"/>
      <c r="N54" s="22"/>
      <c r="O54" s="22"/>
      <c r="P54" s="89"/>
      <c r="Q54" s="89"/>
    </row>
    <row r="55" spans="2:17">
      <c r="B55" s="33"/>
      <c r="C55" s="56"/>
      <c r="D55" s="56"/>
      <c r="E55" s="22" t="s">
        <v>458</v>
      </c>
      <c r="F55" s="22"/>
      <c r="G55" s="22"/>
      <c r="H55" s="22"/>
      <c r="I55" s="22"/>
      <c r="J55" s="22"/>
      <c r="K55" s="22"/>
      <c r="L55" s="22"/>
      <c r="M55" s="22"/>
      <c r="N55" s="22"/>
      <c r="O55" s="22"/>
      <c r="P55" s="89"/>
      <c r="Q55" s="89"/>
    </row>
    <row r="56" spans="2:17">
      <c r="B56" s="33"/>
      <c r="C56" s="56"/>
      <c r="D56" s="56"/>
      <c r="E56" s="22" t="s">
        <v>459</v>
      </c>
      <c r="F56" s="22"/>
      <c r="G56" s="22"/>
      <c r="H56" s="22"/>
      <c r="I56" s="22"/>
      <c r="J56" s="22"/>
      <c r="K56" s="22"/>
      <c r="L56" s="22"/>
      <c r="M56" s="22"/>
      <c r="N56" s="22"/>
      <c r="O56" s="22"/>
      <c r="P56" s="89"/>
      <c r="Q56" s="89"/>
    </row>
    <row r="57" spans="2:17">
      <c r="B57" s="33"/>
      <c r="C57" s="56"/>
      <c r="D57" s="56"/>
      <c r="E57" s="22" t="s">
        <v>460</v>
      </c>
      <c r="F57" s="22"/>
      <c r="G57" s="22"/>
      <c r="H57" s="22"/>
      <c r="I57" s="22"/>
      <c r="J57" s="22"/>
      <c r="K57" s="22"/>
      <c r="L57" s="22"/>
      <c r="M57" s="22"/>
      <c r="N57" s="22"/>
      <c r="O57" s="22"/>
      <c r="P57" s="89"/>
      <c r="Q57" s="89"/>
    </row>
    <row r="58" spans="2:17">
      <c r="B58" s="33"/>
      <c r="C58" s="22"/>
      <c r="D58" s="56"/>
      <c r="E58" s="22" t="s">
        <v>461</v>
      </c>
      <c r="F58" s="22"/>
      <c r="G58" s="22"/>
      <c r="H58" s="22"/>
      <c r="I58" s="22"/>
      <c r="J58" s="22"/>
      <c r="K58" s="22"/>
      <c r="L58" s="22"/>
      <c r="M58" s="22"/>
      <c r="N58" s="22"/>
      <c r="O58" s="22"/>
      <c r="P58" s="89"/>
      <c r="Q58" s="89"/>
    </row>
    <row r="59" spans="2:17">
      <c r="B59" s="33"/>
      <c r="C59" s="22"/>
      <c r="D59" s="56"/>
      <c r="E59" s="22" t="s">
        <v>462</v>
      </c>
      <c r="F59" s="22"/>
      <c r="G59" s="22"/>
      <c r="H59" s="22"/>
      <c r="I59" s="22"/>
      <c r="J59" s="22"/>
      <c r="K59" s="22"/>
      <c r="L59" s="22"/>
      <c r="M59" s="22"/>
      <c r="N59" s="22"/>
      <c r="O59" s="22"/>
      <c r="P59" s="89"/>
      <c r="Q59" s="89"/>
    </row>
    <row r="60" spans="2:17">
      <c r="B60" s="33"/>
      <c r="C60" s="22"/>
      <c r="D60" s="22"/>
      <c r="E60" s="22"/>
      <c r="F60" s="22"/>
      <c r="G60" s="22"/>
      <c r="H60" s="22"/>
      <c r="I60" s="22"/>
      <c r="J60" s="22"/>
      <c r="K60" s="22"/>
      <c r="L60" s="22"/>
      <c r="M60" s="22"/>
      <c r="N60" s="22"/>
      <c r="O60" s="22"/>
      <c r="P60" s="89"/>
      <c r="Q60" s="89"/>
    </row>
    <row r="61" spans="2:17" ht="30">
      <c r="B61" s="33"/>
      <c r="C61" s="20" t="s">
        <v>436</v>
      </c>
      <c r="D61" s="21" t="s">
        <v>437</v>
      </c>
      <c r="E61" s="22"/>
      <c r="F61" s="22"/>
      <c r="G61" s="22"/>
      <c r="H61" s="22"/>
      <c r="I61" s="22"/>
      <c r="J61" s="22"/>
      <c r="K61" s="22"/>
      <c r="L61" s="22"/>
      <c r="M61" s="22"/>
      <c r="N61" s="22"/>
      <c r="O61" s="22"/>
      <c r="P61" s="89"/>
      <c r="Q61" s="89"/>
    </row>
    <row r="62" spans="2:17">
      <c r="B62" s="33"/>
      <c r="C62" s="56"/>
      <c r="D62" s="56"/>
      <c r="E62" s="22" t="s">
        <v>463</v>
      </c>
      <c r="F62" s="22"/>
      <c r="G62" s="22"/>
      <c r="H62" s="22"/>
      <c r="I62" s="22"/>
      <c r="J62" s="22"/>
      <c r="K62" s="22"/>
      <c r="L62" s="22"/>
      <c r="M62" s="22"/>
      <c r="N62" s="22"/>
      <c r="O62" s="22"/>
      <c r="P62" s="89"/>
      <c r="Q62" s="89"/>
    </row>
    <row r="63" spans="2:17">
      <c r="B63" s="33"/>
      <c r="C63" s="56"/>
      <c r="D63" s="56"/>
      <c r="E63" s="22" t="s">
        <v>464</v>
      </c>
      <c r="F63" s="22"/>
      <c r="G63" s="22"/>
      <c r="H63" s="22"/>
      <c r="I63" s="22"/>
      <c r="J63" s="22"/>
      <c r="K63" s="22"/>
      <c r="L63" s="22"/>
      <c r="M63" s="22"/>
      <c r="N63" s="22"/>
      <c r="O63" s="22"/>
      <c r="P63" s="89"/>
      <c r="Q63" s="89"/>
    </row>
    <row r="64" spans="2:17">
      <c r="B64" s="33"/>
      <c r="C64" s="56"/>
      <c r="D64" s="56"/>
      <c r="E64" s="22" t="s">
        <v>465</v>
      </c>
      <c r="F64" s="22"/>
      <c r="G64" s="22"/>
      <c r="H64" s="22"/>
      <c r="I64" s="22"/>
      <c r="J64" s="22"/>
      <c r="K64" s="22"/>
      <c r="L64" s="22"/>
      <c r="M64" s="22"/>
      <c r="N64" s="22"/>
      <c r="O64" s="22"/>
      <c r="P64" s="89"/>
      <c r="Q64" s="89"/>
    </row>
    <row r="65" spans="2:17">
      <c r="B65" s="34"/>
      <c r="C65" s="35"/>
      <c r="D65" s="35"/>
      <c r="E65" s="35"/>
      <c r="F65" s="35"/>
      <c r="G65" s="35"/>
      <c r="H65" s="35"/>
      <c r="I65" s="35"/>
      <c r="J65" s="35"/>
      <c r="K65" s="35"/>
      <c r="L65" s="35"/>
      <c r="M65" s="35"/>
      <c r="N65" s="35"/>
      <c r="O65" s="35"/>
      <c r="P65" s="90"/>
      <c r="Q65" s="90"/>
    </row>
  </sheetData>
  <sheetProtection algorithmName="SHA-512" hashValue="34G0Z78Om+zx0Kiqt/yxJWDZSUK4ftlGcsyN4JPz9MTZuqYJLM7CxxX9Ov3L7kpr7d9r3Nd2s+EbjKv/1aiDeQ==" saltValue="Pg99bB+q1a6uD81diJdCqA==" spinCount="100000" sheet="1" objects="1" scenarios="1" selectLockedCells="1"/>
  <conditionalFormatting sqref="C9:D11">
    <cfRule type="expression" dxfId="123" priority="20">
      <formula>C9="Yes"</formula>
    </cfRule>
  </conditionalFormatting>
  <conditionalFormatting sqref="C9:D11">
    <cfRule type="expression" dxfId="122" priority="19">
      <formula>C9="No"</formula>
    </cfRule>
  </conditionalFormatting>
  <conditionalFormatting sqref="C14:D17">
    <cfRule type="expression" dxfId="121" priority="18">
      <formula>C14="Yes"</formula>
    </cfRule>
  </conditionalFormatting>
  <conditionalFormatting sqref="C14:D17">
    <cfRule type="expression" dxfId="120" priority="17">
      <formula>C14="No"</formula>
    </cfRule>
  </conditionalFormatting>
  <conditionalFormatting sqref="D18:D19">
    <cfRule type="expression" dxfId="119" priority="16">
      <formula>D18="Yes"</formula>
    </cfRule>
  </conditionalFormatting>
  <conditionalFormatting sqref="D18:D19">
    <cfRule type="expression" dxfId="118" priority="15">
      <formula>D18="No"</formula>
    </cfRule>
  </conditionalFormatting>
  <conditionalFormatting sqref="C22:D24">
    <cfRule type="expression" dxfId="117" priority="14">
      <formula>C22="Yes"</formula>
    </cfRule>
  </conditionalFormatting>
  <conditionalFormatting sqref="C22:D24">
    <cfRule type="expression" dxfId="116" priority="13">
      <formula>C22="No"</formula>
    </cfRule>
  </conditionalFormatting>
  <conditionalFormatting sqref="C30:D32">
    <cfRule type="expression" dxfId="115" priority="12">
      <formula>C30="Yes"</formula>
    </cfRule>
  </conditionalFormatting>
  <conditionalFormatting sqref="C30:D32">
    <cfRule type="expression" dxfId="114" priority="11">
      <formula>C30="No"</formula>
    </cfRule>
  </conditionalFormatting>
  <conditionalFormatting sqref="C34">
    <cfRule type="expression" dxfId="113" priority="10">
      <formula>C34="Yes"</formula>
    </cfRule>
  </conditionalFormatting>
  <conditionalFormatting sqref="C34">
    <cfRule type="expression" dxfId="112" priority="9">
      <formula>C34="No"</formula>
    </cfRule>
  </conditionalFormatting>
  <conditionalFormatting sqref="C39:C46">
    <cfRule type="expression" dxfId="111" priority="8">
      <formula>C39="Yes"</formula>
    </cfRule>
  </conditionalFormatting>
  <conditionalFormatting sqref="C39:C46">
    <cfRule type="expression" dxfId="110" priority="7">
      <formula>C39="No"</formula>
    </cfRule>
  </conditionalFormatting>
  <conditionalFormatting sqref="C53:D57">
    <cfRule type="expression" dxfId="109" priority="6">
      <formula>C53="Yes"</formula>
    </cfRule>
  </conditionalFormatting>
  <conditionalFormatting sqref="C53:D57">
    <cfRule type="expression" dxfId="108" priority="5">
      <formula>C53="No"</formula>
    </cfRule>
  </conditionalFormatting>
  <conditionalFormatting sqref="D58:D59">
    <cfRule type="expression" dxfId="107" priority="4">
      <formula>D58="Yes"</formula>
    </cfRule>
  </conditionalFormatting>
  <conditionalFormatting sqref="D58:D59">
    <cfRule type="expression" dxfId="106" priority="3">
      <formula>D58="No"</formula>
    </cfRule>
  </conditionalFormatting>
  <conditionalFormatting sqref="C62:D64">
    <cfRule type="expression" dxfId="105" priority="2">
      <formula>C62="Yes"</formula>
    </cfRule>
  </conditionalFormatting>
  <conditionalFormatting sqref="C62:D64">
    <cfRule type="expression" dxfId="104" priority="1">
      <formula>C62="No"</formula>
    </cfRule>
  </conditionalFormatting>
  <pageMargins left="0.7" right="0.7" top="0.75" bottom="0.75" header="0.3" footer="0.3"/>
  <pageSetup paperSize="9" scale="88"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0000000}">
          <x14:formula1>
            <xm:f>'Data validation'!$O$2:$O$4</xm:f>
          </x14:formula1>
          <xm:sqref>C9:D11 C14:D17 D18:D19 C22:D24 C30:D32 C34 C39:C46</xm:sqref>
        </x14:dataValidation>
        <x14:dataValidation type="list" allowBlank="1" showInputMessage="1" showErrorMessage="1" xr:uid="{00000000-0002-0000-0500-000001000000}">
          <x14:formula1>
            <xm:f>'C:\Users\rshivani\Documents\Jawun\[Instructional Leadership Tool (ILT) for Community v0.1.xlsx]Data validation'!#REF!</xm:f>
          </x14:formula1>
          <xm:sqref>D58:D59 C62:D64 C53:D57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3" tint="0.39997558519241921"/>
  </sheetPr>
  <dimension ref="A1:W135"/>
  <sheetViews>
    <sheetView zoomScaleNormal="100" zoomScaleSheetLayoutView="145" workbookViewId="0">
      <pane ySplit="6" topLeftCell="A31" activePane="bottomLeft" state="frozen"/>
      <selection pane="bottomLeft" activeCell="H36" sqref="H36:H40"/>
    </sheetView>
  </sheetViews>
  <sheetFormatPr defaultColWidth="9.140625" defaultRowHeight="15"/>
  <cols>
    <col min="1" max="4" width="5.7109375" style="4" customWidth="1"/>
    <col min="5" max="5" width="9.28515625" style="12" customWidth="1"/>
    <col min="6" max="6" width="97.5703125" style="10" customWidth="1"/>
    <col min="7" max="15" width="5.7109375" style="4" customWidth="1"/>
    <col min="16" max="16384" width="9.140625" style="4"/>
  </cols>
  <sheetData>
    <row r="1" spans="1:23" hidden="1">
      <c r="A1" s="4" t="e">
        <f ca="1">CELL("width",A1)</f>
        <v>#VALUE!</v>
      </c>
      <c r="B1" s="4" t="e">
        <f t="shared" ref="B1:Q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ref="R1" ca="1" si="1">CELL("width",R1)</f>
        <v>#VALUE!</v>
      </c>
      <c r="S1" s="4" t="e">
        <f t="shared" ref="S1:V1" ca="1" si="2">CELL("width",S1)</f>
        <v>#VALUE!</v>
      </c>
      <c r="T1" s="4" t="e">
        <f t="shared" ca="1" si="2"/>
        <v>#VALUE!</v>
      </c>
      <c r="U1" s="4" t="e">
        <f t="shared" ca="1" si="2"/>
        <v>#VALUE!</v>
      </c>
      <c r="V1" s="4" t="e">
        <f t="shared" ca="1" si="2"/>
        <v>#VALUE!</v>
      </c>
      <c r="W1" s="4" t="e">
        <f ca="1">SUM(A1:V1)</f>
        <v>#VALUE!</v>
      </c>
    </row>
    <row r="2" spans="1:23">
      <c r="E2" s="4"/>
      <c r="F2" s="4"/>
    </row>
    <row r="3" spans="1:23">
      <c r="F3" s="4"/>
      <c r="G3" s="183" t="s">
        <v>326</v>
      </c>
      <c r="H3" s="183"/>
      <c r="I3" s="183"/>
      <c r="J3" s="183"/>
      <c r="K3" s="183"/>
      <c r="L3" s="183"/>
      <c r="M3" s="183"/>
      <c r="N3" s="183"/>
      <c r="O3" s="13"/>
    </row>
    <row r="4" spans="1:23" ht="33.75" customHeight="1">
      <c r="F4" s="180" t="e">
        <f ca="1">Menu!$E$2&amp;CHAR(10)&amp;REPLACE(CELL("filename",$A$1),1,FIND("]",CELL("filename",$A$1))+3,"")&amp;": Term "&amp;Menu!$R$2</f>
        <v>#VALUE!</v>
      </c>
      <c r="G4" s="177"/>
      <c r="H4" s="177"/>
      <c r="I4" s="184"/>
      <c r="J4" s="177"/>
      <c r="K4" s="177"/>
      <c r="L4" s="177"/>
      <c r="M4" s="177"/>
      <c r="N4" s="177"/>
      <c r="O4" s="177"/>
    </row>
    <row r="5" spans="1:23" ht="45" customHeight="1">
      <c r="F5" s="180"/>
      <c r="G5" s="177"/>
      <c r="H5" s="177"/>
      <c r="I5" s="184"/>
      <c r="J5" s="177"/>
      <c r="K5" s="177"/>
      <c r="L5" s="177"/>
      <c r="M5" s="177"/>
      <c r="N5" s="177"/>
      <c r="O5" s="177"/>
    </row>
    <row r="6" spans="1:23" ht="33" customHeight="1">
      <c r="F6" s="4"/>
      <c r="G6" s="177"/>
      <c r="H6" s="177"/>
      <c r="I6" s="184"/>
      <c r="J6" s="177"/>
      <c r="K6" s="177"/>
      <c r="L6" s="177"/>
      <c r="M6" s="177"/>
      <c r="N6" s="177"/>
      <c r="O6" s="177"/>
    </row>
    <row r="7" spans="1:23" ht="33" customHeight="1">
      <c r="F7" s="97" t="s">
        <v>425</v>
      </c>
      <c r="G7" s="92"/>
      <c r="H7" s="92"/>
      <c r="I7" s="93"/>
      <c r="J7" s="92"/>
      <c r="K7" s="92"/>
      <c r="L7" s="92"/>
      <c r="M7" s="92"/>
      <c r="N7" s="92"/>
      <c r="O7" s="92"/>
    </row>
    <row r="8" spans="1:23" ht="18.75">
      <c r="E8" s="181" t="s">
        <v>466</v>
      </c>
      <c r="F8" s="181"/>
      <c r="G8" s="102"/>
      <c r="H8" s="102"/>
      <c r="I8" s="102"/>
      <c r="J8" s="102"/>
      <c r="K8" s="102"/>
      <c r="L8" s="102"/>
      <c r="M8" s="102"/>
      <c r="N8" s="102"/>
      <c r="O8" s="102"/>
    </row>
    <row r="9" spans="1:23" ht="30">
      <c r="E9" s="178" t="s">
        <v>467</v>
      </c>
      <c r="F9" s="11" t="s">
        <v>468</v>
      </c>
      <c r="G9" s="179"/>
      <c r="H9" s="179"/>
      <c r="I9" s="179"/>
      <c r="J9" s="179"/>
      <c r="K9" s="179"/>
      <c r="L9" s="179"/>
      <c r="M9" s="179"/>
      <c r="N9" s="179"/>
      <c r="O9" s="179"/>
    </row>
    <row r="10" spans="1:23">
      <c r="E10" s="178"/>
      <c r="F10" s="11" t="s">
        <v>469</v>
      </c>
      <c r="G10" s="179"/>
      <c r="H10" s="179"/>
      <c r="I10" s="179"/>
      <c r="J10" s="179"/>
      <c r="K10" s="179"/>
      <c r="L10" s="179"/>
      <c r="M10" s="179"/>
      <c r="N10" s="179"/>
      <c r="O10" s="179"/>
    </row>
    <row r="11" spans="1:23" ht="45">
      <c r="E11" s="178"/>
      <c r="F11" s="11" t="s">
        <v>470</v>
      </c>
      <c r="G11" s="179"/>
      <c r="H11" s="179"/>
      <c r="I11" s="179"/>
      <c r="J11" s="179"/>
      <c r="K11" s="179"/>
      <c r="L11" s="179"/>
      <c r="M11" s="179"/>
      <c r="N11" s="179"/>
      <c r="O11" s="179"/>
    </row>
    <row r="12" spans="1:23">
      <c r="E12" s="178"/>
      <c r="F12" s="11" t="s">
        <v>471</v>
      </c>
      <c r="G12" s="179"/>
      <c r="H12" s="179"/>
      <c r="I12" s="179"/>
      <c r="J12" s="179"/>
      <c r="K12" s="179"/>
      <c r="L12" s="179"/>
      <c r="M12" s="179"/>
      <c r="N12" s="179"/>
      <c r="O12" s="179"/>
    </row>
    <row r="13" spans="1:23" ht="30">
      <c r="E13" s="178"/>
      <c r="F13" s="11" t="s">
        <v>472</v>
      </c>
      <c r="G13" s="179"/>
      <c r="H13" s="179"/>
      <c r="I13" s="179"/>
      <c r="J13" s="179"/>
      <c r="K13" s="179"/>
      <c r="L13" s="179"/>
      <c r="M13" s="179"/>
      <c r="N13" s="179"/>
      <c r="O13" s="179"/>
    </row>
    <row r="14" spans="1:23" ht="45">
      <c r="E14" s="178" t="s">
        <v>473</v>
      </c>
      <c r="F14" s="11" t="s">
        <v>474</v>
      </c>
      <c r="G14" s="179"/>
      <c r="H14" s="179"/>
      <c r="I14" s="179"/>
      <c r="J14" s="179"/>
      <c r="K14" s="179"/>
      <c r="L14" s="179"/>
      <c r="M14" s="179"/>
      <c r="N14" s="179"/>
      <c r="O14" s="179"/>
    </row>
    <row r="15" spans="1:23">
      <c r="E15" s="178"/>
      <c r="F15" s="11" t="s">
        <v>469</v>
      </c>
      <c r="G15" s="179"/>
      <c r="H15" s="179"/>
      <c r="I15" s="179"/>
      <c r="J15" s="179"/>
      <c r="K15" s="179"/>
      <c r="L15" s="179"/>
      <c r="M15" s="179"/>
      <c r="N15" s="179"/>
      <c r="O15" s="179"/>
    </row>
    <row r="16" spans="1:23" ht="30">
      <c r="E16" s="178"/>
      <c r="F16" s="11" t="s">
        <v>475</v>
      </c>
      <c r="G16" s="179"/>
      <c r="H16" s="179"/>
      <c r="I16" s="179"/>
      <c r="J16" s="179"/>
      <c r="K16" s="179"/>
      <c r="L16" s="179"/>
      <c r="M16" s="179"/>
      <c r="N16" s="179"/>
      <c r="O16" s="179"/>
    </row>
    <row r="17" spans="5:15">
      <c r="E17" s="178"/>
      <c r="F17" s="11" t="s">
        <v>471</v>
      </c>
      <c r="G17" s="179"/>
      <c r="H17" s="179"/>
      <c r="I17" s="179"/>
      <c r="J17" s="179"/>
      <c r="K17" s="179"/>
      <c r="L17" s="179"/>
      <c r="M17" s="179"/>
      <c r="N17" s="179"/>
      <c r="O17" s="179"/>
    </row>
    <row r="18" spans="5:15" ht="30">
      <c r="E18" s="178"/>
      <c r="F18" s="11" t="s">
        <v>476</v>
      </c>
      <c r="G18" s="179"/>
      <c r="H18" s="179"/>
      <c r="I18" s="179"/>
      <c r="J18" s="179"/>
      <c r="K18" s="179"/>
      <c r="L18" s="179"/>
      <c r="M18" s="179"/>
      <c r="N18" s="179"/>
      <c r="O18" s="179"/>
    </row>
    <row r="19" spans="5:15" ht="30">
      <c r="E19" s="178" t="s">
        <v>477</v>
      </c>
      <c r="F19" s="11" t="s">
        <v>478</v>
      </c>
      <c r="G19" s="179"/>
      <c r="H19" s="179"/>
      <c r="I19" s="179"/>
      <c r="J19" s="179"/>
      <c r="K19" s="179"/>
      <c r="L19" s="179"/>
      <c r="M19" s="179"/>
      <c r="N19" s="179"/>
      <c r="O19" s="179"/>
    </row>
    <row r="20" spans="5:15">
      <c r="E20" s="178"/>
      <c r="F20" s="11" t="s">
        <v>469</v>
      </c>
      <c r="G20" s="179"/>
      <c r="H20" s="179"/>
      <c r="I20" s="179"/>
      <c r="J20" s="179"/>
      <c r="K20" s="179"/>
      <c r="L20" s="179"/>
      <c r="M20" s="179"/>
      <c r="N20" s="179"/>
      <c r="O20" s="179"/>
    </row>
    <row r="21" spans="5:15" ht="30">
      <c r="E21" s="178"/>
      <c r="F21" s="11" t="s">
        <v>479</v>
      </c>
      <c r="G21" s="179"/>
      <c r="H21" s="179"/>
      <c r="I21" s="179"/>
      <c r="J21" s="179"/>
      <c r="K21" s="179"/>
      <c r="L21" s="179"/>
      <c r="M21" s="179"/>
      <c r="N21" s="179"/>
      <c r="O21" s="179"/>
    </row>
    <row r="22" spans="5:15">
      <c r="E22" s="178"/>
      <c r="F22" s="11" t="s">
        <v>471</v>
      </c>
      <c r="G22" s="179"/>
      <c r="H22" s="179"/>
      <c r="I22" s="179"/>
      <c r="J22" s="179"/>
      <c r="K22" s="179"/>
      <c r="L22" s="179"/>
      <c r="M22" s="179"/>
      <c r="N22" s="179"/>
      <c r="O22" s="179"/>
    </row>
    <row r="23" spans="5:15">
      <c r="E23" s="178"/>
      <c r="F23" s="11" t="s">
        <v>480</v>
      </c>
      <c r="G23" s="179"/>
      <c r="H23" s="179"/>
      <c r="I23" s="179"/>
      <c r="J23" s="179"/>
      <c r="K23" s="179"/>
      <c r="L23" s="179"/>
      <c r="M23" s="179"/>
      <c r="N23" s="179"/>
      <c r="O23" s="179"/>
    </row>
    <row r="24" spans="5:15">
      <c r="G24" s="14"/>
      <c r="H24" s="5"/>
      <c r="I24" s="5"/>
      <c r="J24" s="5"/>
      <c r="K24" s="5"/>
      <c r="L24" s="5"/>
      <c r="M24" s="5"/>
      <c r="N24" s="5"/>
      <c r="O24" s="15"/>
    </row>
    <row r="25" spans="5:15" ht="18.75">
      <c r="E25" s="182" t="s">
        <v>481</v>
      </c>
      <c r="F25" s="182"/>
      <c r="G25" s="16"/>
      <c r="H25" s="5"/>
      <c r="I25" s="5"/>
      <c r="J25" s="5"/>
      <c r="K25" s="5"/>
      <c r="L25" s="5"/>
      <c r="M25" s="5"/>
      <c r="N25" s="5"/>
      <c r="O25" s="17"/>
    </row>
    <row r="26" spans="5:15" ht="30">
      <c r="E26" s="178" t="s">
        <v>482</v>
      </c>
      <c r="F26" s="11" t="s">
        <v>483</v>
      </c>
      <c r="G26" s="179"/>
      <c r="H26" s="179"/>
      <c r="I26" s="179"/>
      <c r="J26" s="179"/>
      <c r="K26" s="179"/>
      <c r="L26" s="179"/>
      <c r="M26" s="179"/>
      <c r="N26" s="179"/>
      <c r="O26" s="179"/>
    </row>
    <row r="27" spans="5:15">
      <c r="E27" s="178"/>
      <c r="F27" s="11" t="s">
        <v>469</v>
      </c>
      <c r="G27" s="179"/>
      <c r="H27" s="179"/>
      <c r="I27" s="179"/>
      <c r="J27" s="179"/>
      <c r="K27" s="179"/>
      <c r="L27" s="179"/>
      <c r="M27" s="179"/>
      <c r="N27" s="179"/>
      <c r="O27" s="179"/>
    </row>
    <row r="28" spans="5:15" ht="30">
      <c r="E28" s="178"/>
      <c r="F28" s="11" t="s">
        <v>484</v>
      </c>
      <c r="G28" s="179"/>
      <c r="H28" s="179"/>
      <c r="I28" s="179"/>
      <c r="J28" s="179"/>
      <c r="K28" s="179"/>
      <c r="L28" s="179"/>
      <c r="M28" s="179"/>
      <c r="N28" s="179"/>
      <c r="O28" s="179"/>
    </row>
    <row r="29" spans="5:15">
      <c r="E29" s="178"/>
      <c r="F29" s="11" t="s">
        <v>471</v>
      </c>
      <c r="G29" s="179"/>
      <c r="H29" s="179"/>
      <c r="I29" s="179"/>
      <c r="J29" s="179"/>
      <c r="K29" s="179"/>
      <c r="L29" s="179"/>
      <c r="M29" s="179"/>
      <c r="N29" s="179"/>
      <c r="O29" s="179"/>
    </row>
    <row r="30" spans="5:15" ht="30">
      <c r="E30" s="178"/>
      <c r="F30" s="11" t="s">
        <v>485</v>
      </c>
      <c r="G30" s="179"/>
      <c r="H30" s="179"/>
      <c r="I30" s="179"/>
      <c r="J30" s="179"/>
      <c r="K30" s="179"/>
      <c r="L30" s="179"/>
      <c r="M30" s="179"/>
      <c r="N30" s="179"/>
      <c r="O30" s="179"/>
    </row>
    <row r="31" spans="5:15">
      <c r="E31" s="178" t="s">
        <v>486</v>
      </c>
      <c r="F31" s="11" t="s">
        <v>487</v>
      </c>
      <c r="G31" s="179"/>
      <c r="H31" s="179"/>
      <c r="I31" s="179"/>
      <c r="J31" s="179"/>
      <c r="K31" s="179"/>
      <c r="L31" s="179"/>
      <c r="M31" s="179"/>
      <c r="N31" s="179"/>
      <c r="O31" s="179"/>
    </row>
    <row r="32" spans="5:15">
      <c r="E32" s="178"/>
      <c r="F32" s="11" t="s">
        <v>469</v>
      </c>
      <c r="G32" s="179"/>
      <c r="H32" s="179"/>
      <c r="I32" s="179"/>
      <c r="J32" s="179"/>
      <c r="K32" s="179"/>
      <c r="L32" s="179"/>
      <c r="M32" s="179"/>
      <c r="N32" s="179"/>
      <c r="O32" s="179"/>
    </row>
    <row r="33" spans="5:15" ht="30">
      <c r="E33" s="178"/>
      <c r="F33" s="11" t="s">
        <v>488</v>
      </c>
      <c r="G33" s="179"/>
      <c r="H33" s="179"/>
      <c r="I33" s="179"/>
      <c r="J33" s="179"/>
      <c r="K33" s="179"/>
      <c r="L33" s="179"/>
      <c r="M33" s="179"/>
      <c r="N33" s="179"/>
      <c r="O33" s="179"/>
    </row>
    <row r="34" spans="5:15">
      <c r="E34" s="178"/>
      <c r="F34" s="11" t="s">
        <v>471</v>
      </c>
      <c r="G34" s="179"/>
      <c r="H34" s="179"/>
      <c r="I34" s="179"/>
      <c r="J34" s="179"/>
      <c r="K34" s="179"/>
      <c r="L34" s="179"/>
      <c r="M34" s="179"/>
      <c r="N34" s="179"/>
      <c r="O34" s="179"/>
    </row>
    <row r="35" spans="5:15">
      <c r="E35" s="178"/>
      <c r="F35" s="11" t="s">
        <v>489</v>
      </c>
      <c r="G35" s="179"/>
      <c r="H35" s="179"/>
      <c r="I35" s="179"/>
      <c r="J35" s="179"/>
      <c r="K35" s="179"/>
      <c r="L35" s="179"/>
      <c r="M35" s="179"/>
      <c r="N35" s="179"/>
      <c r="O35" s="179"/>
    </row>
    <row r="36" spans="5:15" ht="30">
      <c r="E36" s="178" t="s">
        <v>490</v>
      </c>
      <c r="F36" s="11" t="s">
        <v>491</v>
      </c>
      <c r="G36" s="179"/>
      <c r="H36" s="179"/>
      <c r="I36" s="179"/>
      <c r="J36" s="179"/>
      <c r="K36" s="179"/>
      <c r="L36" s="179"/>
      <c r="M36" s="179"/>
      <c r="N36" s="179"/>
      <c r="O36" s="179"/>
    </row>
    <row r="37" spans="5:15">
      <c r="E37" s="178"/>
      <c r="F37" s="11" t="s">
        <v>469</v>
      </c>
      <c r="G37" s="179"/>
      <c r="H37" s="179"/>
      <c r="I37" s="179"/>
      <c r="J37" s="179"/>
      <c r="K37" s="179"/>
      <c r="L37" s="179"/>
      <c r="M37" s="179"/>
      <c r="N37" s="179"/>
      <c r="O37" s="179"/>
    </row>
    <row r="38" spans="5:15" ht="45">
      <c r="E38" s="178"/>
      <c r="F38" s="11" t="s">
        <v>492</v>
      </c>
      <c r="G38" s="179"/>
      <c r="H38" s="179"/>
      <c r="I38" s="179"/>
      <c r="J38" s="179"/>
      <c r="K38" s="179"/>
      <c r="L38" s="179"/>
      <c r="M38" s="179"/>
      <c r="N38" s="179"/>
      <c r="O38" s="179"/>
    </row>
    <row r="39" spans="5:15">
      <c r="E39" s="178"/>
      <c r="F39" s="11" t="s">
        <v>471</v>
      </c>
      <c r="G39" s="179"/>
      <c r="H39" s="179"/>
      <c r="I39" s="179"/>
      <c r="J39" s="179"/>
      <c r="K39" s="179"/>
      <c r="L39" s="179"/>
      <c r="M39" s="179"/>
      <c r="N39" s="179"/>
      <c r="O39" s="179"/>
    </row>
    <row r="40" spans="5:15" ht="30">
      <c r="E40" s="178"/>
      <c r="F40" s="11" t="s">
        <v>493</v>
      </c>
      <c r="G40" s="179"/>
      <c r="H40" s="179"/>
      <c r="I40" s="179"/>
      <c r="J40" s="179"/>
      <c r="K40" s="179"/>
      <c r="L40" s="179"/>
      <c r="M40" s="179"/>
      <c r="N40" s="179"/>
      <c r="O40" s="179"/>
    </row>
    <row r="41" spans="5:15" ht="45">
      <c r="E41" s="178" t="s">
        <v>494</v>
      </c>
      <c r="F41" s="11" t="s">
        <v>495</v>
      </c>
      <c r="G41" s="179"/>
      <c r="H41" s="179"/>
      <c r="I41" s="179"/>
      <c r="J41" s="179"/>
      <c r="K41" s="179"/>
      <c r="L41" s="179"/>
      <c r="M41" s="179"/>
      <c r="N41" s="179"/>
      <c r="O41" s="179"/>
    </row>
    <row r="42" spans="5:15">
      <c r="E42" s="178"/>
      <c r="F42" s="11" t="s">
        <v>469</v>
      </c>
      <c r="G42" s="179"/>
      <c r="H42" s="179"/>
      <c r="I42" s="179"/>
      <c r="J42" s="179"/>
      <c r="K42" s="179"/>
      <c r="L42" s="179"/>
      <c r="M42" s="179"/>
      <c r="N42" s="179"/>
      <c r="O42" s="179"/>
    </row>
    <row r="43" spans="5:15" ht="30">
      <c r="E43" s="178"/>
      <c r="F43" s="11" t="s">
        <v>496</v>
      </c>
      <c r="G43" s="179"/>
      <c r="H43" s="179"/>
      <c r="I43" s="179"/>
      <c r="J43" s="179"/>
      <c r="K43" s="179"/>
      <c r="L43" s="179"/>
      <c r="M43" s="179"/>
      <c r="N43" s="179"/>
      <c r="O43" s="179"/>
    </row>
    <row r="44" spans="5:15">
      <c r="E44" s="178"/>
      <c r="F44" s="11" t="s">
        <v>471</v>
      </c>
      <c r="G44" s="179"/>
      <c r="H44" s="179"/>
      <c r="I44" s="179"/>
      <c r="J44" s="179"/>
      <c r="K44" s="179"/>
      <c r="L44" s="179"/>
      <c r="M44" s="179"/>
      <c r="N44" s="179"/>
      <c r="O44" s="179"/>
    </row>
    <row r="45" spans="5:15" ht="30">
      <c r="E45" s="178"/>
      <c r="F45" s="11" t="s">
        <v>497</v>
      </c>
      <c r="G45" s="179"/>
      <c r="H45" s="179"/>
      <c r="I45" s="179"/>
      <c r="J45" s="179"/>
      <c r="K45" s="179"/>
      <c r="L45" s="179"/>
      <c r="M45" s="179"/>
      <c r="N45" s="179"/>
      <c r="O45" s="179"/>
    </row>
    <row r="46" spans="5:15" ht="45">
      <c r="E46" s="178" t="s">
        <v>498</v>
      </c>
      <c r="F46" s="11" t="s">
        <v>499</v>
      </c>
      <c r="G46" s="179"/>
      <c r="H46" s="179"/>
      <c r="I46" s="179"/>
      <c r="J46" s="179"/>
      <c r="K46" s="179"/>
      <c r="L46" s="179"/>
      <c r="M46" s="179"/>
      <c r="N46" s="179"/>
      <c r="O46" s="179"/>
    </row>
    <row r="47" spans="5:15">
      <c r="E47" s="178"/>
      <c r="F47" s="11" t="s">
        <v>469</v>
      </c>
      <c r="G47" s="179"/>
      <c r="H47" s="179"/>
      <c r="I47" s="179"/>
      <c r="J47" s="179"/>
      <c r="K47" s="179"/>
      <c r="L47" s="179"/>
      <c r="M47" s="179"/>
      <c r="N47" s="179"/>
      <c r="O47" s="179"/>
    </row>
    <row r="48" spans="5:15" ht="30">
      <c r="E48" s="178"/>
      <c r="F48" s="11" t="s">
        <v>500</v>
      </c>
      <c r="G48" s="179"/>
      <c r="H48" s="179"/>
      <c r="I48" s="179"/>
      <c r="J48" s="179"/>
      <c r="K48" s="179"/>
      <c r="L48" s="179"/>
      <c r="M48" s="179"/>
      <c r="N48" s="179"/>
      <c r="O48" s="179"/>
    </row>
    <row r="49" spans="5:15">
      <c r="E49" s="178"/>
      <c r="F49" s="11" t="s">
        <v>501</v>
      </c>
      <c r="G49" s="179"/>
      <c r="H49" s="179"/>
      <c r="I49" s="179"/>
      <c r="J49" s="179"/>
      <c r="K49" s="179"/>
      <c r="L49" s="179"/>
      <c r="M49" s="179"/>
      <c r="N49" s="179"/>
      <c r="O49" s="179"/>
    </row>
    <row r="50" spans="5:15" ht="30">
      <c r="E50" s="178"/>
      <c r="F50" s="11" t="s">
        <v>502</v>
      </c>
      <c r="G50" s="179"/>
      <c r="H50" s="179"/>
      <c r="I50" s="179"/>
      <c r="J50" s="179"/>
      <c r="K50" s="179"/>
      <c r="L50" s="179"/>
      <c r="M50" s="179"/>
      <c r="N50" s="179"/>
      <c r="O50" s="179"/>
    </row>
    <row r="51" spans="5:15" ht="45">
      <c r="E51" s="178" t="s">
        <v>503</v>
      </c>
      <c r="F51" s="11" t="s">
        <v>504</v>
      </c>
      <c r="G51" s="179"/>
      <c r="H51" s="179"/>
      <c r="I51" s="179"/>
      <c r="J51" s="179"/>
      <c r="K51" s="179"/>
      <c r="L51" s="179"/>
      <c r="M51" s="179"/>
      <c r="N51" s="179"/>
      <c r="O51" s="179"/>
    </row>
    <row r="52" spans="5:15">
      <c r="E52" s="178"/>
      <c r="F52" s="11" t="s">
        <v>469</v>
      </c>
      <c r="G52" s="179"/>
      <c r="H52" s="179"/>
      <c r="I52" s="179"/>
      <c r="J52" s="179"/>
      <c r="K52" s="179"/>
      <c r="L52" s="179"/>
      <c r="M52" s="179"/>
      <c r="N52" s="179"/>
      <c r="O52" s="179"/>
    </row>
    <row r="53" spans="5:15" ht="30">
      <c r="E53" s="178"/>
      <c r="F53" s="11" t="s">
        <v>505</v>
      </c>
      <c r="G53" s="179"/>
      <c r="H53" s="179"/>
      <c r="I53" s="179"/>
      <c r="J53" s="179"/>
      <c r="K53" s="179"/>
      <c r="L53" s="179"/>
      <c r="M53" s="179"/>
      <c r="N53" s="179"/>
      <c r="O53" s="179"/>
    </row>
    <row r="54" spans="5:15">
      <c r="E54" s="178"/>
      <c r="F54" s="11" t="s">
        <v>471</v>
      </c>
      <c r="G54" s="179"/>
      <c r="H54" s="179"/>
      <c r="I54" s="179"/>
      <c r="J54" s="179"/>
      <c r="K54" s="179"/>
      <c r="L54" s="179"/>
      <c r="M54" s="179"/>
      <c r="N54" s="179"/>
      <c r="O54" s="179"/>
    </row>
    <row r="55" spans="5:15" ht="30">
      <c r="E55" s="178"/>
      <c r="F55" s="11" t="s">
        <v>506</v>
      </c>
      <c r="G55" s="179"/>
      <c r="H55" s="179"/>
      <c r="I55" s="179"/>
      <c r="J55" s="179"/>
      <c r="K55" s="179"/>
      <c r="L55" s="179"/>
      <c r="M55" s="179"/>
      <c r="N55" s="179"/>
      <c r="O55" s="179"/>
    </row>
    <row r="56" spans="5:15" ht="45">
      <c r="E56" s="178" t="s">
        <v>507</v>
      </c>
      <c r="F56" s="11" t="s">
        <v>508</v>
      </c>
      <c r="G56" s="179"/>
      <c r="H56" s="179"/>
      <c r="I56" s="179"/>
      <c r="J56" s="179"/>
      <c r="K56" s="179"/>
      <c r="L56" s="179"/>
      <c r="M56" s="179"/>
      <c r="N56" s="179"/>
      <c r="O56" s="179"/>
    </row>
    <row r="57" spans="5:15">
      <c r="E57" s="178"/>
      <c r="F57" s="11" t="s">
        <v>469</v>
      </c>
      <c r="G57" s="179"/>
      <c r="H57" s="179"/>
      <c r="I57" s="179"/>
      <c r="J57" s="179"/>
      <c r="K57" s="179"/>
      <c r="L57" s="179"/>
      <c r="M57" s="179"/>
      <c r="N57" s="179"/>
      <c r="O57" s="179"/>
    </row>
    <row r="58" spans="5:15">
      <c r="E58" s="178"/>
      <c r="F58" s="11" t="s">
        <v>509</v>
      </c>
      <c r="G58" s="179"/>
      <c r="H58" s="179"/>
      <c r="I58" s="179"/>
      <c r="J58" s="179"/>
      <c r="K58" s="179"/>
      <c r="L58" s="179"/>
      <c r="M58" s="179"/>
      <c r="N58" s="179"/>
      <c r="O58" s="179"/>
    </row>
    <row r="59" spans="5:15">
      <c r="E59" s="178"/>
      <c r="F59" s="11" t="s">
        <v>471</v>
      </c>
      <c r="G59" s="179"/>
      <c r="H59" s="179"/>
      <c r="I59" s="179"/>
      <c r="J59" s="179"/>
      <c r="K59" s="179"/>
      <c r="L59" s="179"/>
      <c r="M59" s="179"/>
      <c r="N59" s="179"/>
      <c r="O59" s="179"/>
    </row>
    <row r="60" spans="5:15">
      <c r="E60" s="178"/>
      <c r="F60" s="11" t="s">
        <v>510</v>
      </c>
      <c r="G60" s="179"/>
      <c r="H60" s="179"/>
      <c r="I60" s="179"/>
      <c r="J60" s="179"/>
      <c r="K60" s="179"/>
      <c r="L60" s="179"/>
      <c r="M60" s="179"/>
      <c r="N60" s="179"/>
      <c r="O60" s="179"/>
    </row>
    <row r="61" spans="5:15">
      <c r="E61" s="178" t="s">
        <v>511</v>
      </c>
      <c r="F61" s="11" t="s">
        <v>512</v>
      </c>
      <c r="G61" s="179"/>
      <c r="H61" s="179"/>
      <c r="I61" s="179"/>
      <c r="J61" s="179"/>
      <c r="K61" s="179"/>
      <c r="L61" s="179"/>
      <c r="M61" s="179"/>
      <c r="N61" s="179"/>
      <c r="O61" s="179"/>
    </row>
    <row r="62" spans="5:15">
      <c r="E62" s="178"/>
      <c r="F62" s="11" t="s">
        <v>469</v>
      </c>
      <c r="G62" s="179"/>
      <c r="H62" s="179"/>
      <c r="I62" s="179"/>
      <c r="J62" s="179"/>
      <c r="K62" s="179"/>
      <c r="L62" s="179"/>
      <c r="M62" s="179"/>
      <c r="N62" s="179"/>
      <c r="O62" s="179"/>
    </row>
    <row r="63" spans="5:15" ht="30">
      <c r="E63" s="178"/>
      <c r="F63" s="11" t="s">
        <v>513</v>
      </c>
      <c r="G63" s="179"/>
      <c r="H63" s="179"/>
      <c r="I63" s="179"/>
      <c r="J63" s="179"/>
      <c r="K63" s="179"/>
      <c r="L63" s="179"/>
      <c r="M63" s="179"/>
      <c r="N63" s="179"/>
      <c r="O63" s="179"/>
    </row>
    <row r="64" spans="5:15">
      <c r="E64" s="178"/>
      <c r="F64" s="11" t="s">
        <v>471</v>
      </c>
      <c r="G64" s="179"/>
      <c r="H64" s="179"/>
      <c r="I64" s="179"/>
      <c r="J64" s="179"/>
      <c r="K64" s="179"/>
      <c r="L64" s="179"/>
      <c r="M64" s="179"/>
      <c r="N64" s="179"/>
      <c r="O64" s="179"/>
    </row>
    <row r="65" spans="5:15">
      <c r="E65" s="178"/>
      <c r="F65" s="11" t="s">
        <v>514</v>
      </c>
      <c r="G65" s="179"/>
      <c r="H65" s="179"/>
      <c r="I65" s="179"/>
      <c r="J65" s="179"/>
      <c r="K65" s="179"/>
      <c r="L65" s="179"/>
      <c r="M65" s="179"/>
      <c r="N65" s="179"/>
      <c r="O65" s="179"/>
    </row>
    <row r="66" spans="5:15" ht="30">
      <c r="E66" s="178" t="s">
        <v>515</v>
      </c>
      <c r="F66" s="11" t="s">
        <v>516</v>
      </c>
      <c r="G66" s="179"/>
      <c r="H66" s="179"/>
      <c r="I66" s="179"/>
      <c r="J66" s="179"/>
      <c r="K66" s="179"/>
      <c r="L66" s="179"/>
      <c r="M66" s="179"/>
      <c r="N66" s="179"/>
      <c r="O66" s="179"/>
    </row>
    <row r="67" spans="5:15">
      <c r="E67" s="178"/>
      <c r="F67" s="11" t="s">
        <v>469</v>
      </c>
      <c r="G67" s="179"/>
      <c r="H67" s="179"/>
      <c r="I67" s="179"/>
      <c r="J67" s="179"/>
      <c r="K67" s="179"/>
      <c r="L67" s="179"/>
      <c r="M67" s="179"/>
      <c r="N67" s="179"/>
      <c r="O67" s="179"/>
    </row>
    <row r="68" spans="5:15" ht="30">
      <c r="E68" s="178"/>
      <c r="F68" s="11" t="s">
        <v>517</v>
      </c>
      <c r="G68" s="179"/>
      <c r="H68" s="179"/>
      <c r="I68" s="179"/>
      <c r="J68" s="179"/>
      <c r="K68" s="179"/>
      <c r="L68" s="179"/>
      <c r="M68" s="179"/>
      <c r="N68" s="179"/>
      <c r="O68" s="179"/>
    </row>
    <row r="69" spans="5:15">
      <c r="E69" s="178"/>
      <c r="F69" s="11" t="s">
        <v>471</v>
      </c>
      <c r="G69" s="179"/>
      <c r="H69" s="179"/>
      <c r="I69" s="179"/>
      <c r="J69" s="179"/>
      <c r="K69" s="179"/>
      <c r="L69" s="179"/>
      <c r="M69" s="179"/>
      <c r="N69" s="179"/>
      <c r="O69" s="179"/>
    </row>
    <row r="70" spans="5:15" ht="30">
      <c r="E70" s="178"/>
      <c r="F70" s="11" t="s">
        <v>518</v>
      </c>
      <c r="G70" s="179"/>
      <c r="H70" s="179"/>
      <c r="I70" s="179"/>
      <c r="J70" s="179"/>
      <c r="K70" s="179"/>
      <c r="L70" s="179"/>
      <c r="M70" s="179"/>
      <c r="N70" s="179"/>
      <c r="O70" s="179"/>
    </row>
    <row r="71" spans="5:15" ht="30">
      <c r="E71" s="178" t="s">
        <v>519</v>
      </c>
      <c r="F71" s="11" t="s">
        <v>520</v>
      </c>
      <c r="G71" s="179"/>
      <c r="H71" s="179"/>
      <c r="I71" s="179"/>
      <c r="J71" s="179"/>
      <c r="K71" s="179"/>
      <c r="L71" s="179"/>
      <c r="M71" s="179"/>
      <c r="N71" s="179"/>
      <c r="O71" s="179"/>
    </row>
    <row r="72" spans="5:15">
      <c r="E72" s="178"/>
      <c r="F72" s="11" t="s">
        <v>469</v>
      </c>
      <c r="G72" s="179"/>
      <c r="H72" s="179"/>
      <c r="I72" s="179"/>
      <c r="J72" s="179"/>
      <c r="K72" s="179"/>
      <c r="L72" s="179"/>
      <c r="M72" s="179"/>
      <c r="N72" s="179"/>
      <c r="O72" s="179"/>
    </row>
    <row r="73" spans="5:15">
      <c r="E73" s="178"/>
      <c r="F73" s="11" t="s">
        <v>521</v>
      </c>
      <c r="G73" s="179"/>
      <c r="H73" s="179"/>
      <c r="I73" s="179"/>
      <c r="J73" s="179"/>
      <c r="K73" s="179"/>
      <c r="L73" s="179"/>
      <c r="M73" s="179"/>
      <c r="N73" s="179"/>
      <c r="O73" s="179"/>
    </row>
    <row r="74" spans="5:15">
      <c r="E74" s="178"/>
      <c r="F74" s="11" t="s">
        <v>471</v>
      </c>
      <c r="G74" s="179"/>
      <c r="H74" s="179"/>
      <c r="I74" s="179"/>
      <c r="J74" s="179"/>
      <c r="K74" s="179"/>
      <c r="L74" s="179"/>
      <c r="M74" s="179"/>
      <c r="N74" s="179"/>
      <c r="O74" s="179"/>
    </row>
    <row r="75" spans="5:15">
      <c r="E75" s="178"/>
      <c r="F75" s="11" t="s">
        <v>522</v>
      </c>
      <c r="G75" s="179"/>
      <c r="H75" s="179"/>
      <c r="I75" s="179"/>
      <c r="J75" s="179"/>
      <c r="K75" s="179"/>
      <c r="L75" s="179"/>
      <c r="M75" s="179"/>
      <c r="N75" s="179"/>
      <c r="O75" s="179"/>
    </row>
    <row r="76" spans="5:15" ht="30">
      <c r="E76" s="178" t="s">
        <v>523</v>
      </c>
      <c r="F76" s="11" t="s">
        <v>524</v>
      </c>
      <c r="G76" s="179"/>
      <c r="H76" s="179"/>
      <c r="I76" s="179"/>
      <c r="J76" s="179"/>
      <c r="K76" s="179"/>
      <c r="L76" s="179"/>
      <c r="M76" s="179"/>
      <c r="N76" s="179"/>
      <c r="O76" s="179"/>
    </row>
    <row r="77" spans="5:15">
      <c r="E77" s="178"/>
      <c r="F77" s="11" t="s">
        <v>469</v>
      </c>
      <c r="G77" s="179"/>
      <c r="H77" s="179"/>
      <c r="I77" s="179"/>
      <c r="J77" s="179"/>
      <c r="K77" s="179"/>
      <c r="L77" s="179"/>
      <c r="M77" s="179"/>
      <c r="N77" s="179"/>
      <c r="O77" s="179"/>
    </row>
    <row r="78" spans="5:15" ht="30" customHeight="1">
      <c r="E78" s="178"/>
      <c r="F78" s="11" t="s">
        <v>525</v>
      </c>
      <c r="G78" s="179"/>
      <c r="H78" s="179"/>
      <c r="I78" s="179"/>
      <c r="J78" s="179"/>
      <c r="K78" s="179"/>
      <c r="L78" s="179"/>
      <c r="M78" s="179"/>
      <c r="N78" s="179"/>
      <c r="O78" s="179"/>
    </row>
    <row r="79" spans="5:15">
      <c r="E79" s="178"/>
      <c r="F79" s="11" t="s">
        <v>471</v>
      </c>
      <c r="G79" s="179"/>
      <c r="H79" s="179"/>
      <c r="I79" s="179"/>
      <c r="J79" s="179"/>
      <c r="K79" s="179"/>
      <c r="L79" s="179"/>
      <c r="M79" s="179"/>
      <c r="N79" s="179"/>
      <c r="O79" s="179"/>
    </row>
    <row r="80" spans="5:15">
      <c r="E80" s="178"/>
      <c r="F80" s="11" t="s">
        <v>526</v>
      </c>
      <c r="G80" s="179"/>
      <c r="H80" s="179"/>
      <c r="I80" s="179"/>
      <c r="J80" s="179"/>
      <c r="K80" s="179"/>
      <c r="L80" s="179"/>
      <c r="M80" s="179"/>
      <c r="N80" s="179"/>
      <c r="O80" s="179"/>
    </row>
    <row r="81" spans="5:15" ht="30">
      <c r="E81" s="178" t="s">
        <v>527</v>
      </c>
      <c r="F81" s="11" t="s">
        <v>528</v>
      </c>
      <c r="G81" s="179"/>
      <c r="H81" s="179"/>
      <c r="I81" s="179"/>
      <c r="J81" s="179"/>
      <c r="K81" s="179"/>
      <c r="L81" s="179"/>
      <c r="M81" s="179"/>
      <c r="N81" s="179"/>
      <c r="O81" s="179"/>
    </row>
    <row r="82" spans="5:15">
      <c r="E82" s="178"/>
      <c r="F82" s="11" t="s">
        <v>469</v>
      </c>
      <c r="G82" s="179"/>
      <c r="H82" s="179"/>
      <c r="I82" s="179"/>
      <c r="J82" s="179"/>
      <c r="K82" s="179"/>
      <c r="L82" s="179"/>
      <c r="M82" s="179"/>
      <c r="N82" s="179"/>
      <c r="O82" s="179"/>
    </row>
    <row r="83" spans="5:15" ht="30">
      <c r="E83" s="178"/>
      <c r="F83" s="11" t="s">
        <v>529</v>
      </c>
      <c r="G83" s="179"/>
      <c r="H83" s="179"/>
      <c r="I83" s="179"/>
      <c r="J83" s="179"/>
      <c r="K83" s="179"/>
      <c r="L83" s="179"/>
      <c r="M83" s="179"/>
      <c r="N83" s="179"/>
      <c r="O83" s="179"/>
    </row>
    <row r="84" spans="5:15">
      <c r="E84" s="178"/>
      <c r="F84" s="11" t="s">
        <v>471</v>
      </c>
      <c r="G84" s="179"/>
      <c r="H84" s="179"/>
      <c r="I84" s="179"/>
      <c r="J84" s="179"/>
      <c r="K84" s="179"/>
      <c r="L84" s="179"/>
      <c r="M84" s="179"/>
      <c r="N84" s="179"/>
      <c r="O84" s="179"/>
    </row>
    <row r="85" spans="5:15">
      <c r="E85" s="178"/>
      <c r="F85" s="11" t="s">
        <v>530</v>
      </c>
      <c r="G85" s="179"/>
      <c r="H85" s="179"/>
      <c r="I85" s="179"/>
      <c r="J85" s="179"/>
      <c r="K85" s="179"/>
      <c r="L85" s="179"/>
      <c r="M85" s="179"/>
      <c r="N85" s="179"/>
      <c r="O85" s="179"/>
    </row>
    <row r="86" spans="5:15">
      <c r="G86" s="14"/>
      <c r="H86" s="5"/>
      <c r="I86" s="5"/>
      <c r="J86" s="5"/>
      <c r="K86" s="5"/>
      <c r="L86" s="5"/>
      <c r="M86" s="5"/>
      <c r="N86" s="5"/>
      <c r="O86" s="15"/>
    </row>
    <row r="87" spans="5:15" ht="18.75">
      <c r="E87" s="182" t="s">
        <v>531</v>
      </c>
      <c r="F87" s="182"/>
      <c r="G87" s="16"/>
      <c r="H87" s="5"/>
      <c r="I87" s="5"/>
      <c r="J87" s="5"/>
      <c r="K87" s="5"/>
      <c r="L87" s="5"/>
      <c r="M87" s="5"/>
      <c r="N87" s="5"/>
      <c r="O87" s="17"/>
    </row>
    <row r="88" spans="5:15" ht="45">
      <c r="E88" s="178" t="s">
        <v>532</v>
      </c>
      <c r="F88" s="11" t="s">
        <v>533</v>
      </c>
      <c r="G88" s="179"/>
      <c r="H88" s="179"/>
      <c r="I88" s="179"/>
      <c r="J88" s="179"/>
      <c r="K88" s="179"/>
      <c r="L88" s="179"/>
      <c r="M88" s="179"/>
      <c r="N88" s="179"/>
      <c r="O88" s="179"/>
    </row>
    <row r="89" spans="5:15">
      <c r="E89" s="178"/>
      <c r="F89" s="11" t="s">
        <v>469</v>
      </c>
      <c r="G89" s="179"/>
      <c r="H89" s="179"/>
      <c r="I89" s="179"/>
      <c r="J89" s="179"/>
      <c r="K89" s="179"/>
      <c r="L89" s="179"/>
      <c r="M89" s="179"/>
      <c r="N89" s="179"/>
      <c r="O89" s="179"/>
    </row>
    <row r="90" spans="5:15" ht="30">
      <c r="E90" s="178"/>
      <c r="F90" s="11" t="s">
        <v>534</v>
      </c>
      <c r="G90" s="179"/>
      <c r="H90" s="179"/>
      <c r="I90" s="179"/>
      <c r="J90" s="179"/>
      <c r="K90" s="179"/>
      <c r="L90" s="179"/>
      <c r="M90" s="179"/>
      <c r="N90" s="179"/>
      <c r="O90" s="179"/>
    </row>
    <row r="91" spans="5:15">
      <c r="E91" s="178"/>
      <c r="F91" s="11" t="s">
        <v>471</v>
      </c>
      <c r="G91" s="179"/>
      <c r="H91" s="179"/>
      <c r="I91" s="179"/>
      <c r="J91" s="179"/>
      <c r="K91" s="179"/>
      <c r="L91" s="179"/>
      <c r="M91" s="179"/>
      <c r="N91" s="179"/>
      <c r="O91" s="179"/>
    </row>
    <row r="92" spans="5:15" ht="15" customHeight="1">
      <c r="E92" s="178"/>
      <c r="F92" s="11" t="s">
        <v>535</v>
      </c>
      <c r="G92" s="179"/>
      <c r="H92" s="179"/>
      <c r="I92" s="179"/>
      <c r="J92" s="179"/>
      <c r="K92" s="179"/>
      <c r="L92" s="179"/>
      <c r="M92" s="179"/>
      <c r="N92" s="179"/>
      <c r="O92" s="179"/>
    </row>
    <row r="93" spans="5:15" ht="45">
      <c r="E93" s="178" t="s">
        <v>536</v>
      </c>
      <c r="F93" s="11" t="s">
        <v>537</v>
      </c>
      <c r="G93" s="179"/>
      <c r="H93" s="179"/>
      <c r="I93" s="179"/>
      <c r="J93" s="179"/>
      <c r="K93" s="179"/>
      <c r="L93" s="179"/>
      <c r="M93" s="179"/>
      <c r="N93" s="179"/>
      <c r="O93" s="179"/>
    </row>
    <row r="94" spans="5:15">
      <c r="E94" s="178"/>
      <c r="F94" s="11" t="s">
        <v>469</v>
      </c>
      <c r="G94" s="179"/>
      <c r="H94" s="179"/>
      <c r="I94" s="179"/>
      <c r="J94" s="179"/>
      <c r="K94" s="179"/>
      <c r="L94" s="179"/>
      <c r="M94" s="179"/>
      <c r="N94" s="179"/>
      <c r="O94" s="179"/>
    </row>
    <row r="95" spans="5:15" ht="30">
      <c r="E95" s="178"/>
      <c r="F95" s="11" t="s">
        <v>538</v>
      </c>
      <c r="G95" s="179"/>
      <c r="H95" s="179"/>
      <c r="I95" s="179"/>
      <c r="J95" s="179"/>
      <c r="K95" s="179"/>
      <c r="L95" s="179"/>
      <c r="M95" s="179"/>
      <c r="N95" s="179"/>
      <c r="O95" s="179"/>
    </row>
    <row r="96" spans="5:15">
      <c r="E96" s="178"/>
      <c r="F96" s="11" t="s">
        <v>471</v>
      </c>
      <c r="G96" s="179"/>
      <c r="H96" s="179"/>
      <c r="I96" s="179"/>
      <c r="J96" s="179"/>
      <c r="K96" s="179"/>
      <c r="L96" s="179"/>
      <c r="M96" s="179"/>
      <c r="N96" s="179"/>
      <c r="O96" s="179"/>
    </row>
    <row r="97" spans="5:15" ht="30">
      <c r="E97" s="178"/>
      <c r="F97" s="11" t="s">
        <v>539</v>
      </c>
      <c r="G97" s="179"/>
      <c r="H97" s="179"/>
      <c r="I97" s="179"/>
      <c r="J97" s="179"/>
      <c r="K97" s="179"/>
      <c r="L97" s="179"/>
      <c r="M97" s="179"/>
      <c r="N97" s="179"/>
      <c r="O97" s="179"/>
    </row>
    <row r="98" spans="5:15" ht="45">
      <c r="E98" s="178" t="s">
        <v>540</v>
      </c>
      <c r="F98" s="11" t="s">
        <v>541</v>
      </c>
      <c r="G98" s="179"/>
      <c r="H98" s="179"/>
      <c r="I98" s="179"/>
      <c r="J98" s="179"/>
      <c r="K98" s="179"/>
      <c r="L98" s="179"/>
      <c r="M98" s="179"/>
      <c r="N98" s="179"/>
      <c r="O98" s="179"/>
    </row>
    <row r="99" spans="5:15">
      <c r="E99" s="178"/>
      <c r="F99" s="11" t="s">
        <v>469</v>
      </c>
      <c r="G99" s="179"/>
      <c r="H99" s="179"/>
      <c r="I99" s="179"/>
      <c r="J99" s="179"/>
      <c r="K99" s="179"/>
      <c r="L99" s="179"/>
      <c r="M99" s="179"/>
      <c r="N99" s="179"/>
      <c r="O99" s="179"/>
    </row>
    <row r="100" spans="5:15" ht="30">
      <c r="E100" s="178"/>
      <c r="F100" s="11" t="s">
        <v>542</v>
      </c>
      <c r="G100" s="179"/>
      <c r="H100" s="179"/>
      <c r="I100" s="179"/>
      <c r="J100" s="179"/>
      <c r="K100" s="179"/>
      <c r="L100" s="179"/>
      <c r="M100" s="179"/>
      <c r="N100" s="179"/>
      <c r="O100" s="179"/>
    </row>
    <row r="101" spans="5:15">
      <c r="E101" s="178"/>
      <c r="F101" s="11" t="s">
        <v>471</v>
      </c>
      <c r="G101" s="179"/>
      <c r="H101" s="179"/>
      <c r="I101" s="179"/>
      <c r="J101" s="179"/>
      <c r="K101" s="179"/>
      <c r="L101" s="179"/>
      <c r="M101" s="179"/>
      <c r="N101" s="179"/>
      <c r="O101" s="179"/>
    </row>
    <row r="102" spans="5:15" ht="30">
      <c r="E102" s="178"/>
      <c r="F102" s="11" t="s">
        <v>543</v>
      </c>
      <c r="G102" s="179"/>
      <c r="H102" s="179"/>
      <c r="I102" s="179"/>
      <c r="J102" s="179"/>
      <c r="K102" s="179"/>
      <c r="L102" s="179"/>
      <c r="M102" s="179"/>
      <c r="N102" s="179"/>
      <c r="O102" s="179"/>
    </row>
    <row r="103" spans="5:15" ht="60">
      <c r="E103" s="178" t="s">
        <v>544</v>
      </c>
      <c r="F103" s="11" t="s">
        <v>545</v>
      </c>
      <c r="G103" s="179"/>
      <c r="H103" s="179"/>
      <c r="I103" s="179"/>
      <c r="J103" s="179"/>
      <c r="K103" s="179"/>
      <c r="L103" s="179"/>
      <c r="M103" s="179"/>
      <c r="N103" s="179"/>
      <c r="O103" s="179"/>
    </row>
    <row r="104" spans="5:15">
      <c r="E104" s="178"/>
      <c r="F104" s="11" t="s">
        <v>469</v>
      </c>
      <c r="G104" s="179"/>
      <c r="H104" s="179"/>
      <c r="I104" s="179"/>
      <c r="J104" s="179"/>
      <c r="K104" s="179"/>
      <c r="L104" s="179"/>
      <c r="M104" s="179"/>
      <c r="N104" s="179"/>
      <c r="O104" s="179"/>
    </row>
    <row r="105" spans="5:15" ht="30">
      <c r="E105" s="178"/>
      <c r="F105" s="11" t="s">
        <v>546</v>
      </c>
      <c r="G105" s="179"/>
      <c r="H105" s="179"/>
      <c r="I105" s="179"/>
      <c r="J105" s="179"/>
      <c r="K105" s="179"/>
      <c r="L105" s="179"/>
      <c r="M105" s="179"/>
      <c r="N105" s="179"/>
      <c r="O105" s="179"/>
    </row>
    <row r="106" spans="5:15">
      <c r="E106" s="178"/>
      <c r="F106" s="11" t="s">
        <v>471</v>
      </c>
      <c r="G106" s="179"/>
      <c r="H106" s="179"/>
      <c r="I106" s="179"/>
      <c r="J106" s="179"/>
      <c r="K106" s="179"/>
      <c r="L106" s="179"/>
      <c r="M106" s="179"/>
      <c r="N106" s="179"/>
      <c r="O106" s="179"/>
    </row>
    <row r="107" spans="5:15" ht="45">
      <c r="E107" s="178"/>
      <c r="F107" s="11" t="s">
        <v>547</v>
      </c>
      <c r="G107" s="179"/>
      <c r="H107" s="179"/>
      <c r="I107" s="179"/>
      <c r="J107" s="179"/>
      <c r="K107" s="179"/>
      <c r="L107" s="179"/>
      <c r="M107" s="179"/>
      <c r="N107" s="179"/>
      <c r="O107" s="179"/>
    </row>
    <row r="108" spans="5:15" ht="30">
      <c r="E108" s="178" t="s">
        <v>548</v>
      </c>
      <c r="F108" s="11" t="s">
        <v>549</v>
      </c>
      <c r="G108" s="179"/>
      <c r="H108" s="179"/>
      <c r="I108" s="179"/>
      <c r="J108" s="179"/>
      <c r="K108" s="179"/>
      <c r="L108" s="179"/>
      <c r="M108" s="179"/>
      <c r="N108" s="179"/>
      <c r="O108" s="179"/>
    </row>
    <row r="109" spans="5:15">
      <c r="E109" s="178"/>
      <c r="F109" s="11" t="s">
        <v>469</v>
      </c>
      <c r="G109" s="179"/>
      <c r="H109" s="179"/>
      <c r="I109" s="179"/>
      <c r="J109" s="179"/>
      <c r="K109" s="179"/>
      <c r="L109" s="179"/>
      <c r="M109" s="179"/>
      <c r="N109" s="179"/>
      <c r="O109" s="179"/>
    </row>
    <row r="110" spans="5:15" ht="30">
      <c r="E110" s="178"/>
      <c r="F110" s="11" t="s">
        <v>550</v>
      </c>
      <c r="G110" s="179"/>
      <c r="H110" s="179"/>
      <c r="I110" s="179"/>
      <c r="J110" s="179"/>
      <c r="K110" s="179"/>
      <c r="L110" s="179"/>
      <c r="M110" s="179"/>
      <c r="N110" s="179"/>
      <c r="O110" s="179"/>
    </row>
    <row r="111" spans="5:15">
      <c r="E111" s="178"/>
      <c r="F111" s="11" t="s">
        <v>471</v>
      </c>
      <c r="G111" s="179"/>
      <c r="H111" s="179"/>
      <c r="I111" s="179"/>
      <c r="J111" s="179"/>
      <c r="K111" s="179"/>
      <c r="L111" s="179"/>
      <c r="M111" s="179"/>
      <c r="N111" s="179"/>
      <c r="O111" s="179"/>
    </row>
    <row r="112" spans="5:15" ht="15" customHeight="1">
      <c r="E112" s="178"/>
      <c r="F112" s="11" t="s">
        <v>551</v>
      </c>
      <c r="G112" s="179"/>
      <c r="H112" s="179"/>
      <c r="I112" s="179"/>
      <c r="J112" s="179"/>
      <c r="K112" s="179"/>
      <c r="L112" s="179"/>
      <c r="M112" s="179"/>
      <c r="N112" s="179"/>
      <c r="O112" s="179"/>
    </row>
    <row r="115" spans="5:15" ht="21">
      <c r="F115" s="98" t="s">
        <v>455</v>
      </c>
    </row>
    <row r="116" spans="5:15">
      <c r="E116" s="178" t="s">
        <v>467</v>
      </c>
      <c r="F116" s="101" t="s">
        <v>552</v>
      </c>
      <c r="G116" s="179"/>
      <c r="H116" s="179"/>
      <c r="I116" s="179"/>
      <c r="J116" s="179"/>
      <c r="K116" s="179"/>
      <c r="L116" s="179"/>
      <c r="M116" s="179"/>
      <c r="N116" s="179"/>
      <c r="O116" s="179"/>
    </row>
    <row r="117" spans="5:15">
      <c r="E117" s="178"/>
      <c r="F117" s="101" t="s">
        <v>469</v>
      </c>
      <c r="G117" s="179"/>
      <c r="H117" s="179"/>
      <c r="I117" s="179"/>
      <c r="J117" s="179"/>
      <c r="K117" s="179"/>
      <c r="L117" s="179"/>
      <c r="M117" s="179"/>
      <c r="N117" s="179"/>
      <c r="O117" s="179"/>
    </row>
    <row r="118" spans="5:15">
      <c r="E118" s="178"/>
      <c r="F118" s="101" t="s">
        <v>553</v>
      </c>
      <c r="G118" s="179"/>
      <c r="H118" s="179"/>
      <c r="I118" s="179"/>
      <c r="J118" s="179"/>
      <c r="K118" s="179"/>
      <c r="L118" s="179"/>
      <c r="M118" s="179"/>
      <c r="N118" s="179"/>
      <c r="O118" s="179"/>
    </row>
    <row r="119" spans="5:15">
      <c r="E119" s="178"/>
      <c r="F119" s="101" t="s">
        <v>471</v>
      </c>
      <c r="G119" s="179"/>
      <c r="H119" s="179"/>
      <c r="I119" s="179"/>
      <c r="J119" s="179"/>
      <c r="K119" s="179"/>
      <c r="L119" s="179"/>
      <c r="M119" s="179"/>
      <c r="N119" s="179"/>
      <c r="O119" s="179"/>
    </row>
    <row r="120" spans="5:15">
      <c r="E120" s="178"/>
      <c r="F120" s="101" t="s">
        <v>554</v>
      </c>
      <c r="G120" s="179"/>
      <c r="H120" s="179"/>
      <c r="I120" s="179"/>
      <c r="J120" s="179"/>
      <c r="K120" s="179"/>
      <c r="L120" s="179"/>
      <c r="M120" s="179"/>
      <c r="N120" s="179"/>
      <c r="O120" s="179"/>
    </row>
    <row r="121" spans="5:15">
      <c r="E121" s="178" t="s">
        <v>473</v>
      </c>
      <c r="F121" s="101" t="s">
        <v>555</v>
      </c>
      <c r="G121" s="179"/>
      <c r="H121" s="179"/>
      <c r="I121" s="179"/>
      <c r="J121" s="179"/>
      <c r="K121" s="179"/>
      <c r="L121" s="179"/>
      <c r="M121" s="179"/>
      <c r="N121" s="179"/>
      <c r="O121" s="179"/>
    </row>
    <row r="122" spans="5:15">
      <c r="E122" s="178"/>
      <c r="F122" s="101" t="s">
        <v>469</v>
      </c>
      <c r="G122" s="179"/>
      <c r="H122" s="179"/>
      <c r="I122" s="179"/>
      <c r="J122" s="179"/>
      <c r="K122" s="179"/>
      <c r="L122" s="179"/>
      <c r="M122" s="179"/>
      <c r="N122" s="179"/>
      <c r="O122" s="179"/>
    </row>
    <row r="123" spans="5:15">
      <c r="E123" s="178"/>
      <c r="F123" s="101" t="s">
        <v>556</v>
      </c>
      <c r="G123" s="179"/>
      <c r="H123" s="179"/>
      <c r="I123" s="179"/>
      <c r="J123" s="179"/>
      <c r="K123" s="179"/>
      <c r="L123" s="179"/>
      <c r="M123" s="179"/>
      <c r="N123" s="179"/>
      <c r="O123" s="179"/>
    </row>
    <row r="124" spans="5:15">
      <c r="E124" s="178"/>
      <c r="F124" s="101" t="s">
        <v>471</v>
      </c>
      <c r="G124" s="179"/>
      <c r="H124" s="179"/>
      <c r="I124" s="179"/>
      <c r="J124" s="179"/>
      <c r="K124" s="179"/>
      <c r="L124" s="179"/>
      <c r="M124" s="179"/>
      <c r="N124" s="179"/>
      <c r="O124" s="179"/>
    </row>
    <row r="125" spans="5:15">
      <c r="E125" s="178"/>
      <c r="F125" s="101" t="s">
        <v>557</v>
      </c>
      <c r="G125" s="179"/>
      <c r="H125" s="179"/>
      <c r="I125" s="179"/>
      <c r="J125" s="179"/>
      <c r="K125" s="179"/>
      <c r="L125" s="179"/>
      <c r="M125" s="179"/>
      <c r="N125" s="179"/>
      <c r="O125" s="179"/>
    </row>
    <row r="126" spans="5:15">
      <c r="E126" s="178" t="s">
        <v>477</v>
      </c>
      <c r="F126" s="101" t="s">
        <v>558</v>
      </c>
      <c r="G126" s="179"/>
      <c r="H126" s="179"/>
      <c r="I126" s="179"/>
      <c r="J126" s="179"/>
      <c r="K126" s="179"/>
      <c r="L126" s="179"/>
      <c r="M126" s="179"/>
      <c r="N126" s="179"/>
      <c r="O126" s="179"/>
    </row>
    <row r="127" spans="5:15">
      <c r="E127" s="178"/>
      <c r="F127" s="101" t="s">
        <v>469</v>
      </c>
      <c r="G127" s="179"/>
      <c r="H127" s="179"/>
      <c r="I127" s="179"/>
      <c r="J127" s="179"/>
      <c r="K127" s="179"/>
      <c r="L127" s="179"/>
      <c r="M127" s="179"/>
      <c r="N127" s="179"/>
      <c r="O127" s="179"/>
    </row>
    <row r="128" spans="5:15">
      <c r="E128" s="178"/>
      <c r="F128" s="101" t="s">
        <v>559</v>
      </c>
      <c r="G128" s="179"/>
      <c r="H128" s="179"/>
      <c r="I128" s="179"/>
      <c r="J128" s="179"/>
      <c r="K128" s="179"/>
      <c r="L128" s="179"/>
      <c r="M128" s="179"/>
      <c r="N128" s="179"/>
      <c r="O128" s="179"/>
    </row>
    <row r="129" spans="5:15">
      <c r="E129" s="178"/>
      <c r="F129" s="101" t="s">
        <v>471</v>
      </c>
      <c r="G129" s="179"/>
      <c r="H129" s="179"/>
      <c r="I129" s="179"/>
      <c r="J129" s="179"/>
      <c r="K129" s="179"/>
      <c r="L129" s="179"/>
      <c r="M129" s="179"/>
      <c r="N129" s="179"/>
      <c r="O129" s="179"/>
    </row>
    <row r="130" spans="5:15">
      <c r="E130" s="178"/>
      <c r="F130" s="101" t="s">
        <v>560</v>
      </c>
      <c r="G130" s="179"/>
      <c r="H130" s="179"/>
      <c r="I130" s="179"/>
      <c r="J130" s="179"/>
      <c r="K130" s="179"/>
      <c r="L130" s="179"/>
      <c r="M130" s="179"/>
      <c r="N130" s="179"/>
      <c r="O130" s="179"/>
    </row>
    <row r="131" spans="5:15">
      <c r="E131" s="178" t="s">
        <v>482</v>
      </c>
      <c r="F131" s="101" t="s">
        <v>561</v>
      </c>
      <c r="G131" s="179"/>
      <c r="H131" s="179"/>
      <c r="I131" s="179"/>
      <c r="J131" s="179"/>
      <c r="K131" s="179"/>
      <c r="L131" s="179"/>
      <c r="M131" s="179"/>
      <c r="N131" s="179"/>
      <c r="O131" s="179"/>
    </row>
    <row r="132" spans="5:15">
      <c r="E132" s="178"/>
      <c r="F132" s="101" t="s">
        <v>469</v>
      </c>
      <c r="G132" s="179"/>
      <c r="H132" s="179"/>
      <c r="I132" s="179"/>
      <c r="J132" s="179"/>
      <c r="K132" s="179"/>
      <c r="L132" s="179"/>
      <c r="M132" s="179"/>
      <c r="N132" s="179"/>
      <c r="O132" s="179"/>
    </row>
    <row r="133" spans="5:15">
      <c r="E133" s="178"/>
      <c r="F133" s="101" t="s">
        <v>559</v>
      </c>
      <c r="G133" s="179"/>
      <c r="H133" s="179"/>
      <c r="I133" s="179"/>
      <c r="J133" s="179"/>
      <c r="K133" s="179"/>
      <c r="L133" s="179"/>
      <c r="M133" s="179"/>
      <c r="N133" s="179"/>
      <c r="O133" s="179"/>
    </row>
    <row r="134" spans="5:15">
      <c r="E134" s="178"/>
      <c r="F134" s="101" t="s">
        <v>471</v>
      </c>
      <c r="G134" s="179"/>
      <c r="H134" s="179"/>
      <c r="I134" s="179"/>
      <c r="J134" s="179"/>
      <c r="K134" s="179"/>
      <c r="L134" s="179"/>
      <c r="M134" s="179"/>
      <c r="N134" s="179"/>
      <c r="O134" s="179"/>
    </row>
    <row r="135" spans="5:15">
      <c r="E135" s="178"/>
      <c r="F135" s="101" t="s">
        <v>562</v>
      </c>
      <c r="G135" s="179"/>
      <c r="H135" s="179"/>
      <c r="I135" s="179"/>
      <c r="J135" s="179"/>
      <c r="K135" s="179"/>
      <c r="L135" s="179"/>
      <c r="M135" s="179"/>
      <c r="N135" s="179"/>
      <c r="O135" s="179"/>
    </row>
  </sheetData>
  <sheetProtection algorithmName="SHA-512" hashValue="Cazb70VBRVzXeEBfz+y2jvG41istJwJ1ZAUcZRV7pQQDHYWkX8TdYWqW51eYs8j1wN3ItgsWY79Y5VCI99tW9Q==" saltValue="wZ8zbULlSrn3fyPMrL2kAg==" spinCount="100000" sheet="1" objects="1" scenarios="1" selectLockedCells="1"/>
  <mergeCells count="254">
    <mergeCell ref="N71:N75"/>
    <mergeCell ref="N56:N60"/>
    <mergeCell ref="N61:N65"/>
    <mergeCell ref="N66:N70"/>
    <mergeCell ref="O4:O6"/>
    <mergeCell ref="G4:G6"/>
    <mergeCell ref="H4:H6"/>
    <mergeCell ref="I4:I6"/>
    <mergeCell ref="O56:O60"/>
    <mergeCell ref="O61:O65"/>
    <mergeCell ref="O66:O70"/>
    <mergeCell ref="I51:I55"/>
    <mergeCell ref="I56:I60"/>
    <mergeCell ref="I61:I65"/>
    <mergeCell ref="I66:I70"/>
    <mergeCell ref="G56:G60"/>
    <mergeCell ref="G26:G30"/>
    <mergeCell ref="N26:N30"/>
    <mergeCell ref="N31:N35"/>
    <mergeCell ref="N36:N40"/>
    <mergeCell ref="N41:N45"/>
    <mergeCell ref="N46:N50"/>
    <mergeCell ref="N51:N55"/>
    <mergeCell ref="O26:O30"/>
    <mergeCell ref="O31:O35"/>
    <mergeCell ref="O36:O40"/>
    <mergeCell ref="O41:O45"/>
    <mergeCell ref="O46:O50"/>
    <mergeCell ref="O51:O55"/>
    <mergeCell ref="L71:L75"/>
    <mergeCell ref="L76:L80"/>
    <mergeCell ref="L81:L85"/>
    <mergeCell ref="L26:L30"/>
    <mergeCell ref="L31:L35"/>
    <mergeCell ref="L36:L40"/>
    <mergeCell ref="L41:L45"/>
    <mergeCell ref="L46:L50"/>
    <mergeCell ref="L51:L55"/>
    <mergeCell ref="M26:M30"/>
    <mergeCell ref="M31:M35"/>
    <mergeCell ref="M36:M40"/>
    <mergeCell ref="M41:M45"/>
    <mergeCell ref="M46:M50"/>
    <mergeCell ref="M51:M55"/>
    <mergeCell ref="L56:L60"/>
    <mergeCell ref="L61:L65"/>
    <mergeCell ref="L66:L70"/>
    <mergeCell ref="O71:O75"/>
    <mergeCell ref="M56:M60"/>
    <mergeCell ref="M61:M65"/>
    <mergeCell ref="M66:M70"/>
    <mergeCell ref="M71:M75"/>
    <mergeCell ref="J71:J75"/>
    <mergeCell ref="J76:J80"/>
    <mergeCell ref="J81:J85"/>
    <mergeCell ref="J26:J30"/>
    <mergeCell ref="J31:J35"/>
    <mergeCell ref="J36:J40"/>
    <mergeCell ref="J41:J45"/>
    <mergeCell ref="J46:J50"/>
    <mergeCell ref="J51:J55"/>
    <mergeCell ref="K26:K30"/>
    <mergeCell ref="K31:K35"/>
    <mergeCell ref="K36:K40"/>
    <mergeCell ref="K41:K45"/>
    <mergeCell ref="K46:K50"/>
    <mergeCell ref="K51:K55"/>
    <mergeCell ref="J56:J60"/>
    <mergeCell ref="J61:J65"/>
    <mergeCell ref="J66:J70"/>
    <mergeCell ref="K56:K60"/>
    <mergeCell ref="K61:K65"/>
    <mergeCell ref="K66:K70"/>
    <mergeCell ref="H61:H65"/>
    <mergeCell ref="H66:H70"/>
    <mergeCell ref="H71:H75"/>
    <mergeCell ref="H76:H80"/>
    <mergeCell ref="H81:H85"/>
    <mergeCell ref="I26:I30"/>
    <mergeCell ref="I31:I35"/>
    <mergeCell ref="I36:I40"/>
    <mergeCell ref="I41:I45"/>
    <mergeCell ref="I46:I50"/>
    <mergeCell ref="H26:H30"/>
    <mergeCell ref="H31:H35"/>
    <mergeCell ref="H36:H40"/>
    <mergeCell ref="H41:H45"/>
    <mergeCell ref="H46:H50"/>
    <mergeCell ref="H51:H55"/>
    <mergeCell ref="H56:H60"/>
    <mergeCell ref="I71:I75"/>
    <mergeCell ref="K71:K75"/>
    <mergeCell ref="O88:O92"/>
    <mergeCell ref="O93:O97"/>
    <mergeCell ref="O98:O102"/>
    <mergeCell ref="O103:O107"/>
    <mergeCell ref="J88:J92"/>
    <mergeCell ref="J93:J97"/>
    <mergeCell ref="J98:J102"/>
    <mergeCell ref="J103:J107"/>
    <mergeCell ref="I76:I80"/>
    <mergeCell ref="K76:K80"/>
    <mergeCell ref="K81:K85"/>
    <mergeCell ref="M76:M80"/>
    <mergeCell ref="M81:M85"/>
    <mergeCell ref="O76:O80"/>
    <mergeCell ref="O81:O85"/>
    <mergeCell ref="N76:N80"/>
    <mergeCell ref="N81:N85"/>
    <mergeCell ref="O108:O112"/>
    <mergeCell ref="G81:G85"/>
    <mergeCell ref="I81:I85"/>
    <mergeCell ref="M88:M92"/>
    <mergeCell ref="M93:M97"/>
    <mergeCell ref="M98:M102"/>
    <mergeCell ref="M103:M107"/>
    <mergeCell ref="M108:M112"/>
    <mergeCell ref="N88:N92"/>
    <mergeCell ref="N93:N97"/>
    <mergeCell ref="N98:N102"/>
    <mergeCell ref="N103:N107"/>
    <mergeCell ref="N108:N112"/>
    <mergeCell ref="K93:K97"/>
    <mergeCell ref="K98:K102"/>
    <mergeCell ref="K103:K107"/>
    <mergeCell ref="K108:K112"/>
    <mergeCell ref="L88:L92"/>
    <mergeCell ref="L93:L97"/>
    <mergeCell ref="L98:L102"/>
    <mergeCell ref="L103:L107"/>
    <mergeCell ref="L108:L112"/>
    <mergeCell ref="I103:I107"/>
    <mergeCell ref="I108:I112"/>
    <mergeCell ref="J108:J112"/>
    <mergeCell ref="G103:G107"/>
    <mergeCell ref="G108:G112"/>
    <mergeCell ref="H88:H92"/>
    <mergeCell ref="H93:H97"/>
    <mergeCell ref="H98:H102"/>
    <mergeCell ref="H103:H107"/>
    <mergeCell ref="H108:H112"/>
    <mergeCell ref="O9:O13"/>
    <mergeCell ref="O14:O18"/>
    <mergeCell ref="O19:O23"/>
    <mergeCell ref="G88:G92"/>
    <mergeCell ref="G93:G97"/>
    <mergeCell ref="G98:G102"/>
    <mergeCell ref="I88:I92"/>
    <mergeCell ref="I93:I97"/>
    <mergeCell ref="I98:I102"/>
    <mergeCell ref="K88:K92"/>
    <mergeCell ref="M9:M13"/>
    <mergeCell ref="M14:M18"/>
    <mergeCell ref="M19:M23"/>
    <mergeCell ref="N9:N13"/>
    <mergeCell ref="N14:N18"/>
    <mergeCell ref="N19:N23"/>
    <mergeCell ref="G3:N3"/>
    <mergeCell ref="G19:G23"/>
    <mergeCell ref="G14:G18"/>
    <mergeCell ref="G9:G13"/>
    <mergeCell ref="H9:H13"/>
    <mergeCell ref="H14:H18"/>
    <mergeCell ref="J4:J6"/>
    <mergeCell ref="K4:K6"/>
    <mergeCell ref="L4:L6"/>
    <mergeCell ref="M4:M6"/>
    <mergeCell ref="K9:K13"/>
    <mergeCell ref="K14:K18"/>
    <mergeCell ref="K19:K23"/>
    <mergeCell ref="L9:L13"/>
    <mergeCell ref="L14:L18"/>
    <mergeCell ref="L19:L23"/>
    <mergeCell ref="H19:H23"/>
    <mergeCell ref="I9:I13"/>
    <mergeCell ref="I14:I18"/>
    <mergeCell ref="I19:I23"/>
    <mergeCell ref="J9:J13"/>
    <mergeCell ref="J14:J18"/>
    <mergeCell ref="J19:J23"/>
    <mergeCell ref="N4:N6"/>
    <mergeCell ref="G76:G80"/>
    <mergeCell ref="G71:G75"/>
    <mergeCell ref="G66:G70"/>
    <mergeCell ref="G61:G65"/>
    <mergeCell ref="E46:E50"/>
    <mergeCell ref="E41:E45"/>
    <mergeCell ref="E36:E40"/>
    <mergeCell ref="E31:E35"/>
    <mergeCell ref="E26:E30"/>
    <mergeCell ref="E76:E80"/>
    <mergeCell ref="E71:E75"/>
    <mergeCell ref="E66:E70"/>
    <mergeCell ref="E61:E65"/>
    <mergeCell ref="E56:E60"/>
    <mergeCell ref="E51:E55"/>
    <mergeCell ref="G31:G35"/>
    <mergeCell ref="G36:G40"/>
    <mergeCell ref="G41:G45"/>
    <mergeCell ref="G46:G50"/>
    <mergeCell ref="G51:G55"/>
    <mergeCell ref="F4:F5"/>
    <mergeCell ref="E108:E112"/>
    <mergeCell ref="E103:E107"/>
    <mergeCell ref="E98:E102"/>
    <mergeCell ref="E93:E97"/>
    <mergeCell ref="E88:E92"/>
    <mergeCell ref="E81:E85"/>
    <mergeCell ref="E14:E18"/>
    <mergeCell ref="E9:E13"/>
    <mergeCell ref="E8:F8"/>
    <mergeCell ref="E25:F25"/>
    <mergeCell ref="E87:F87"/>
    <mergeCell ref="E19:E23"/>
    <mergeCell ref="O116:O120"/>
    <mergeCell ref="E121:E125"/>
    <mergeCell ref="G121:G125"/>
    <mergeCell ref="H121:H125"/>
    <mergeCell ref="I121:I125"/>
    <mergeCell ref="J121:J125"/>
    <mergeCell ref="K121:K125"/>
    <mergeCell ref="L121:L125"/>
    <mergeCell ref="M121:M125"/>
    <mergeCell ref="N121:N125"/>
    <mergeCell ref="O121:O125"/>
    <mergeCell ref="E116:E120"/>
    <mergeCell ref="G116:G120"/>
    <mergeCell ref="H116:H120"/>
    <mergeCell ref="I116:I120"/>
    <mergeCell ref="J116:J120"/>
    <mergeCell ref="K116:K120"/>
    <mergeCell ref="L116:L120"/>
    <mergeCell ref="M116:M120"/>
    <mergeCell ref="N116:N120"/>
    <mergeCell ref="O126:O130"/>
    <mergeCell ref="E131:E135"/>
    <mergeCell ref="G131:G135"/>
    <mergeCell ref="H131:H135"/>
    <mergeCell ref="I131:I135"/>
    <mergeCell ref="J131:J135"/>
    <mergeCell ref="K131:K135"/>
    <mergeCell ref="L131:L135"/>
    <mergeCell ref="M131:M135"/>
    <mergeCell ref="N131:N135"/>
    <mergeCell ref="O131:O135"/>
    <mergeCell ref="E126:E130"/>
    <mergeCell ref="G126:G130"/>
    <mergeCell ref="H126:H130"/>
    <mergeCell ref="I126:I130"/>
    <mergeCell ref="J126:J130"/>
    <mergeCell ref="K126:K130"/>
    <mergeCell ref="L126:L130"/>
    <mergeCell ref="M126:M130"/>
    <mergeCell ref="N126:N130"/>
  </mergeCells>
  <pageMargins left="0.70866141732283472" right="0.70866141732283472" top="0.74803149606299213" bottom="0.74803149606299213" header="0.31496062992125984" footer="0.31496062992125984"/>
  <pageSetup paperSize="9" scale="65" orientation="portrait" r:id="rId1"/>
  <colBreaks count="1" manualBreakCount="1">
    <brk id="15" max="1048575" man="1"/>
  </col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'Data validation'!$C$2:$C$29</xm:f>
          </x14:formula1>
          <xm:sqref>G4:O4</xm:sqref>
        </x14:dataValidation>
        <x14:dataValidation type="list" allowBlank="1" showInputMessage="1" showErrorMessage="1" xr:uid="{00000000-0002-0000-0600-000001000000}">
          <x14:formula1>
            <xm:f>'Data validation'!$P$3:$P$8</xm:f>
          </x14:formula1>
          <xm:sqref>G9:O23 G26:O85 G88:O112 G116:O135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theme="3" tint="0.39997558519241921"/>
  </sheetPr>
  <dimension ref="A1:V60"/>
  <sheetViews>
    <sheetView tabSelected="1" topLeftCell="A2" workbookViewId="0">
      <selection activeCell="C32" sqref="C32"/>
    </sheetView>
  </sheetViews>
  <sheetFormatPr defaultColWidth="9.140625" defaultRowHeight="15"/>
  <cols>
    <col min="1" max="1" width="9.140625" style="4"/>
    <col min="2" max="3" width="24.7109375" style="4" customWidth="1"/>
    <col min="4" max="4" width="11.85546875" style="4" customWidth="1"/>
    <col min="5" max="5" width="23.5703125" style="4" customWidth="1"/>
    <col min="6" max="6" width="34.140625" style="4" customWidth="1"/>
    <col min="7" max="7" width="16.5703125" style="4" customWidth="1"/>
    <col min="8" max="16384" width="9.140625" style="4"/>
  </cols>
  <sheetData>
    <row r="1" spans="1:22" hidden="1">
      <c r="A1" s="4" t="e">
        <f ca="1">CELL("width",A1)</f>
        <v>#VALUE!</v>
      </c>
      <c r="B1" s="4" t="e">
        <f ca="1">CELL("width",B1)</f>
        <v>#VALUE!</v>
      </c>
      <c r="C1" s="4" t="e">
        <f t="shared" ref="C1:I1" ca="1" si="0">CELL("width",C1)</f>
        <v>#VALUE!</v>
      </c>
      <c r="D1" s="4" t="e">
        <f ca="1">CELL("width",D1)</f>
        <v>#VALUE!</v>
      </c>
      <c r="E1" s="4" t="e">
        <f t="shared" ca="1" si="0"/>
        <v>#VALUE!</v>
      </c>
      <c r="F1" s="4" t="e">
        <f t="shared" ca="1" si="0"/>
        <v>#VALUE!</v>
      </c>
      <c r="H1" s="4" t="e">
        <f t="shared" ca="1" si="0"/>
        <v>#VALUE!</v>
      </c>
      <c r="I1" s="4" t="e">
        <f t="shared" ca="1" si="0"/>
        <v>#VALUE!</v>
      </c>
      <c r="J1" s="4" t="e">
        <f t="shared" ref="J1:M1" ca="1" si="1">CELL("width",J1)</f>
        <v>#VALUE!</v>
      </c>
      <c r="K1" s="4" t="e">
        <f t="shared" ca="1" si="1"/>
        <v>#VALUE!</v>
      </c>
      <c r="L1" s="4" t="e">
        <f t="shared" ca="1" si="1"/>
        <v>#VALUE!</v>
      </c>
      <c r="M1" s="4" t="e">
        <f t="shared" ca="1" si="1"/>
        <v>#VALUE!</v>
      </c>
      <c r="N1" s="4" t="e">
        <f t="shared" ref="N1:U1" ca="1" si="2">CELL("width",N1)</f>
        <v>#VALUE!</v>
      </c>
      <c r="O1" s="4" t="e">
        <f t="shared" ca="1" si="2"/>
        <v>#VALUE!</v>
      </c>
      <c r="P1" s="4" t="e">
        <f t="shared" ca="1" si="2"/>
        <v>#VALUE!</v>
      </c>
      <c r="Q1" s="4" t="e">
        <f t="shared" ca="1" si="2"/>
        <v>#VALUE!</v>
      </c>
      <c r="R1" s="4" t="e">
        <f t="shared" ca="1" si="2"/>
        <v>#VALUE!</v>
      </c>
      <c r="S1" s="4" t="e">
        <f t="shared" ca="1" si="2"/>
        <v>#VALUE!</v>
      </c>
      <c r="T1" s="4" t="e">
        <f t="shared" ca="1" si="2"/>
        <v>#VALUE!</v>
      </c>
      <c r="U1" s="4" t="e">
        <f t="shared" ca="1" si="2"/>
        <v>#VALUE!</v>
      </c>
      <c r="V1" s="4" t="e">
        <f ca="1">SUM(A1:U1)</f>
        <v>#VALUE!</v>
      </c>
    </row>
    <row r="3" spans="1:22" ht="21">
      <c r="E3" s="7" t="e">
        <f ca="1">Menu!$E$2&amp;" - "&amp;REPLACE(CELL("filename",$A$1),1,FIND("]",CELL("filename",$A$1))+3,"")&amp;": Term "&amp;Menu!$R$2</f>
        <v>#VALUE!</v>
      </c>
    </row>
    <row r="4" spans="1:22" ht="20.100000000000001" customHeight="1"/>
    <row r="5" spans="1:22" ht="20.100000000000001" customHeight="1">
      <c r="B5" s="25" t="s">
        <v>563</v>
      </c>
      <c r="C5" s="25" t="s">
        <v>564</v>
      </c>
      <c r="D5" s="25" t="s">
        <v>314</v>
      </c>
      <c r="E5" s="25" t="s">
        <v>565</v>
      </c>
      <c r="F5" s="25" t="s">
        <v>566</v>
      </c>
      <c r="G5" s="25" t="s">
        <v>567</v>
      </c>
    </row>
    <row r="6" spans="1:22">
      <c r="B6" s="55"/>
      <c r="C6" s="55"/>
      <c r="D6" s="57"/>
      <c r="E6" s="55"/>
      <c r="F6" s="55" t="s">
        <v>31</v>
      </c>
      <c r="G6" s="55"/>
    </row>
    <row r="7" spans="1:22">
      <c r="B7" s="55"/>
      <c r="C7" s="55"/>
      <c r="D7" s="57"/>
      <c r="E7" s="55"/>
      <c r="F7" s="55"/>
      <c r="G7" s="55"/>
    </row>
    <row r="8" spans="1:22">
      <c r="B8" s="55"/>
      <c r="C8" s="55"/>
      <c r="D8" s="57"/>
      <c r="E8" s="55"/>
      <c r="F8" s="55"/>
      <c r="G8" s="55"/>
    </row>
    <row r="9" spans="1:22">
      <c r="B9" s="55"/>
      <c r="C9" s="55"/>
      <c r="D9" s="57"/>
      <c r="E9" s="55"/>
      <c r="F9" s="55"/>
      <c r="G9" s="55"/>
    </row>
    <row r="10" spans="1:22">
      <c r="B10" s="55"/>
      <c r="C10" s="55"/>
      <c r="D10" s="57"/>
      <c r="E10" s="55"/>
      <c r="F10" s="55"/>
      <c r="G10" s="55"/>
    </row>
    <row r="11" spans="1:22">
      <c r="B11" s="55"/>
      <c r="C11" s="55"/>
      <c r="D11" s="57"/>
      <c r="E11" s="55"/>
      <c r="F11" s="55"/>
      <c r="G11" s="55"/>
    </row>
    <row r="12" spans="1:22">
      <c r="B12" s="55"/>
      <c r="C12" s="55"/>
      <c r="D12" s="57"/>
      <c r="E12" s="55"/>
      <c r="F12" s="55"/>
      <c r="G12" s="55"/>
    </row>
    <row r="13" spans="1:22">
      <c r="B13" s="55"/>
      <c r="C13" s="55"/>
      <c r="D13" s="57"/>
      <c r="E13" s="55"/>
      <c r="F13" s="55"/>
      <c r="G13" s="55"/>
    </row>
    <row r="14" spans="1:22">
      <c r="B14" s="55"/>
      <c r="C14" s="55"/>
      <c r="D14" s="57"/>
      <c r="E14" s="55"/>
      <c r="F14" s="55"/>
      <c r="G14" s="55"/>
    </row>
    <row r="15" spans="1:22">
      <c r="B15" s="55"/>
      <c r="C15" s="55"/>
      <c r="D15" s="57"/>
      <c r="E15" s="55"/>
      <c r="F15" s="55"/>
      <c r="G15" s="55"/>
    </row>
    <row r="16" spans="1:22">
      <c r="B16" s="55"/>
      <c r="C16" s="55"/>
      <c r="D16" s="57"/>
      <c r="E16" s="55"/>
      <c r="F16" s="55"/>
      <c r="G16" s="55"/>
    </row>
    <row r="17" spans="2:7">
      <c r="B17" s="55"/>
      <c r="C17" s="55"/>
      <c r="D17" s="57"/>
      <c r="E17" s="55"/>
      <c r="F17" s="55"/>
      <c r="G17" s="55"/>
    </row>
    <row r="18" spans="2:7">
      <c r="B18" s="55"/>
      <c r="C18" s="55"/>
      <c r="D18" s="57"/>
      <c r="E18" s="55"/>
      <c r="F18" s="55"/>
      <c r="G18" s="55"/>
    </row>
    <row r="19" spans="2:7">
      <c r="B19" s="55"/>
      <c r="C19" s="55"/>
      <c r="D19" s="57"/>
      <c r="E19" s="55"/>
      <c r="F19" s="55"/>
      <c r="G19" s="55"/>
    </row>
    <row r="20" spans="2:7">
      <c r="B20" s="55"/>
      <c r="C20" s="55"/>
      <c r="D20" s="57"/>
      <c r="E20" s="55"/>
      <c r="F20" s="55"/>
      <c r="G20" s="55"/>
    </row>
    <row r="21" spans="2:7">
      <c r="B21" s="55"/>
      <c r="C21" s="55"/>
      <c r="D21" s="57"/>
      <c r="E21" s="55"/>
      <c r="F21" s="55"/>
      <c r="G21" s="55"/>
    </row>
    <row r="22" spans="2:7">
      <c r="B22" s="55"/>
      <c r="C22" s="55"/>
      <c r="D22" s="57"/>
      <c r="E22" s="55"/>
      <c r="F22" s="55"/>
      <c r="G22" s="55"/>
    </row>
    <row r="23" spans="2:7">
      <c r="B23" s="55"/>
      <c r="C23" s="55"/>
      <c r="D23" s="57"/>
      <c r="E23" s="55"/>
      <c r="F23" s="55"/>
      <c r="G23" s="55"/>
    </row>
    <row r="24" spans="2:7">
      <c r="B24" s="55"/>
      <c r="C24" s="55"/>
      <c r="D24" s="57"/>
      <c r="E24" s="55"/>
      <c r="F24" s="55"/>
      <c r="G24" s="55"/>
    </row>
    <row r="25" spans="2:7">
      <c r="B25" s="55"/>
      <c r="C25" s="55"/>
      <c r="D25" s="57"/>
      <c r="E25" s="55"/>
      <c r="F25" s="55"/>
      <c r="G25" s="55"/>
    </row>
    <row r="26" spans="2:7">
      <c r="B26" s="55"/>
      <c r="C26" s="55"/>
      <c r="D26" s="57"/>
      <c r="E26" s="55"/>
      <c r="F26" s="55"/>
      <c r="G26" s="55"/>
    </row>
    <row r="27" spans="2:7">
      <c r="B27" s="55"/>
      <c r="C27" s="55"/>
      <c r="D27" s="57"/>
      <c r="E27" s="55"/>
      <c r="F27" s="55"/>
      <c r="G27" s="55"/>
    </row>
    <row r="28" spans="2:7">
      <c r="B28" s="55"/>
      <c r="C28" s="55"/>
      <c r="D28" s="57"/>
      <c r="E28" s="55"/>
      <c r="F28" s="55"/>
      <c r="G28" s="55"/>
    </row>
    <row r="29" spans="2:7">
      <c r="B29" s="55"/>
      <c r="C29" s="55"/>
      <c r="D29" s="57"/>
      <c r="E29" s="55"/>
      <c r="F29" s="55"/>
      <c r="G29" s="55"/>
    </row>
    <row r="30" spans="2:7">
      <c r="B30" s="55"/>
      <c r="C30" s="55"/>
      <c r="D30" s="57"/>
      <c r="E30" s="55"/>
      <c r="F30" s="55"/>
      <c r="G30" s="55"/>
    </row>
    <row r="31" spans="2:7">
      <c r="B31" s="55"/>
      <c r="C31" s="55"/>
      <c r="D31" s="57"/>
      <c r="E31" s="55"/>
      <c r="F31" s="55"/>
      <c r="G31" s="55"/>
    </row>
    <row r="32" spans="2:7">
      <c r="B32" s="55"/>
      <c r="C32" s="55"/>
      <c r="D32" s="57"/>
      <c r="E32" s="55"/>
      <c r="F32" s="55"/>
      <c r="G32" s="55"/>
    </row>
    <row r="33" spans="2:7">
      <c r="B33" s="55"/>
      <c r="C33" s="55"/>
      <c r="D33" s="57"/>
      <c r="E33" s="55"/>
      <c r="F33" s="55"/>
      <c r="G33" s="55"/>
    </row>
    <row r="34" spans="2:7">
      <c r="B34" s="55"/>
      <c r="C34" s="55"/>
      <c r="D34" s="57"/>
      <c r="E34" s="55"/>
      <c r="F34" s="55"/>
      <c r="G34" s="55"/>
    </row>
    <row r="35" spans="2:7">
      <c r="B35" s="55"/>
      <c r="C35" s="55"/>
      <c r="D35" s="57"/>
      <c r="E35" s="55"/>
      <c r="F35" s="55"/>
      <c r="G35" s="55"/>
    </row>
    <row r="36" spans="2:7">
      <c r="B36" s="55"/>
      <c r="C36" s="55"/>
      <c r="D36" s="57"/>
      <c r="E36" s="55"/>
      <c r="F36" s="55"/>
      <c r="G36" s="55"/>
    </row>
    <row r="50" spans="2:3" customFormat="1" hidden="1"/>
    <row r="51" spans="2:3" customFormat="1" hidden="1">
      <c r="B51">
        <f>COUNTIF($C$6:$C$36,"*Principal*")</f>
        <v>0</v>
      </c>
      <c r="C51" t="s">
        <v>568</v>
      </c>
    </row>
    <row r="52" spans="2:3" customFormat="1" hidden="1">
      <c r="B52" t="str">
        <f>IF(B51&gt;=3,"Yes","No")</f>
        <v>No</v>
      </c>
      <c r="C52" t="s">
        <v>569</v>
      </c>
    </row>
    <row r="53" spans="2:3" customFormat="1" hidden="1">
      <c r="B53">
        <f>COUNTIF($C$6:$C$36,"*Instruction Coach*")</f>
        <v>0</v>
      </c>
      <c r="C53" t="s">
        <v>570</v>
      </c>
    </row>
    <row r="54" spans="2:3" customFormat="1" hidden="1">
      <c r="B54" t="str">
        <f>IF(B53&gt;=3,"Yes","No")</f>
        <v>No</v>
      </c>
      <c r="C54" t="s">
        <v>571</v>
      </c>
    </row>
    <row r="55" spans="2:3" customFormat="1" hidden="1">
      <c r="B55">
        <f>COUNTIF($C$6:$C$36,"*Peer Coach*")</f>
        <v>0</v>
      </c>
      <c r="C55" t="s">
        <v>572</v>
      </c>
    </row>
    <row r="56" spans="2:3" customFormat="1" hidden="1">
      <c r="B56" t="str">
        <f>IF(B55&gt;=3,"Yes","No")</f>
        <v>No</v>
      </c>
      <c r="C56" t="s">
        <v>573</v>
      </c>
    </row>
    <row r="57" spans="2:3" customFormat="1" hidden="1"/>
    <row r="58" spans="2:3" customFormat="1" hidden="1"/>
    <row r="59" spans="2:3" customFormat="1" hidden="1"/>
    <row r="60" spans="2:3" customFormat="1" hidden="1"/>
  </sheetData>
  <sheetProtection selectLockedCells="1"/>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700-000000000000}">
          <x14:formula1>
            <xm:f>'Data validation'!$C$2:$C$29</xm:f>
          </x14:formula1>
          <xm:sqref>B6:B36</xm:sqref>
        </x14:dataValidation>
        <x14:dataValidation type="list" allowBlank="1" showInputMessage="1" showErrorMessage="1" xr:uid="{00000000-0002-0000-0700-000001000000}">
          <x14:formula1>
            <xm:f>'Data validation'!$L$2:$L$11</xm:f>
          </x14:formula1>
          <xm:sqref>C6:C36</xm:sqref>
        </x14:dataValidation>
        <x14:dataValidation type="list" allowBlank="1" showInputMessage="1" showErrorMessage="1" xr:uid="{00000000-0002-0000-0700-000002000000}">
          <x14:formula1>
            <xm:f>'Data validation'!$M$2:$M$8</xm:f>
          </x14:formula1>
          <xm:sqref>F6:F36</xm:sqref>
        </x14:dataValidation>
        <x14:dataValidation type="list" allowBlank="1" showInputMessage="1" showErrorMessage="1" xr:uid="{00000000-0002-0000-0700-000003000000}">
          <x14:formula1>
            <xm:f>'Data validation'!$N$2:$N$22</xm:f>
          </x14:formula1>
          <xm:sqref>E6:E36</xm:sqref>
        </x14:dataValidation>
        <x14:dataValidation type="date" allowBlank="1" showInputMessage="1" showErrorMessage="1" errorTitle="Please enter using this format" error="The date format for this cell is DD/MM/YYYY._x000a__x000a_Values also need to be between 01/01/2000 and 31/12/2025" prompt="DD/MM/YYYY" xr:uid="{00000000-0002-0000-0700-000004000000}">
          <x14:formula1>
            <xm:f>'Data validation'!I2</xm:f>
          </x14:formula1>
          <x14:formula2>
            <xm:f>'Data validation'!I3</xm:f>
          </x14:formula2>
          <xm:sqref>D6</xm:sqref>
        </x14:dataValidation>
        <x14:dataValidation type="date" allowBlank="1" showInputMessage="1" showErrorMessage="1" errorTitle="Please enter using this format" error="The date format for this cell is DD/MM/YYYY._x000a__x000a_Values also need to be between 01/01/2000 and 31/12/2025" prompt="DD/MM/YYYY" xr:uid="{00000000-0002-0000-0700-000005000000}">
          <x14:formula1>
            <xm:f>'Data validation'!E$2</xm:f>
          </x14:formula1>
          <x14:formula2>
            <xm:f>'Data validation'!E$3</xm:f>
          </x14:formula2>
          <xm:sqref>D7:D36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theme="4" tint="0.39997558519241921"/>
  </sheetPr>
  <dimension ref="A1:V26"/>
  <sheetViews>
    <sheetView view="pageBreakPreview" topLeftCell="A2" zoomScale="130" zoomScaleNormal="100" zoomScaleSheetLayoutView="130" workbookViewId="0">
      <selection activeCell="C11" sqref="C11"/>
    </sheetView>
  </sheetViews>
  <sheetFormatPr defaultColWidth="9.140625" defaultRowHeight="15"/>
  <cols>
    <col min="1" max="1" width="9.140625" style="4"/>
    <col min="2" max="3" width="11.7109375" style="4" customWidth="1"/>
    <col min="4" max="4" width="9.140625" style="4"/>
    <col min="5" max="6" width="8.7109375" style="4" customWidth="1"/>
    <col min="7" max="16384" width="9.140625" style="4"/>
  </cols>
  <sheetData>
    <row r="1" spans="1:22" hidden="1">
      <c r="A1" s="4" t="e">
        <f ca="1">CELL("width",A1)</f>
        <v>#VALUE!</v>
      </c>
      <c r="B1" s="4" t="e">
        <f t="shared" ref="B1:S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ref="T1:U1" ca="1" si="1">CELL("width",T1)</f>
        <v>#VALUE!</v>
      </c>
      <c r="U1" s="4" t="e">
        <f t="shared" ca="1" si="1"/>
        <v>#VALUE!</v>
      </c>
      <c r="V1" s="4" t="e">
        <f ca="1">SUM(A1:U1)</f>
        <v>#VALUE!</v>
      </c>
    </row>
    <row r="3" spans="1:22" ht="21">
      <c r="J3" s="7" t="e">
        <f ca="1">Menu!$E$2&amp;" - "&amp;REPLACE(CELL("filename",$A$1),1,FIND("]",CELL("filename",$A$1))+3,"")&amp;": Term "&amp;Menu!$R$2</f>
        <v>#VALUE!</v>
      </c>
    </row>
    <row r="4" spans="1:22" ht="20.100000000000001" customHeight="1"/>
    <row r="5" spans="1:22" ht="30">
      <c r="B5" s="20" t="s">
        <v>61</v>
      </c>
      <c r="C5" s="21" t="s">
        <v>46</v>
      </c>
    </row>
    <row r="6" spans="1:22">
      <c r="B6" s="56"/>
      <c r="C6" s="56"/>
      <c r="D6" s="22" t="s">
        <v>574</v>
      </c>
      <c r="E6" s="22"/>
      <c r="F6" s="22"/>
      <c r="G6" s="22"/>
      <c r="H6" s="22"/>
      <c r="I6" s="22"/>
      <c r="J6" s="22"/>
      <c r="K6" s="22"/>
      <c r="L6" s="22"/>
    </row>
    <row r="7" spans="1:22">
      <c r="B7" s="56"/>
      <c r="C7" s="56"/>
      <c r="D7" s="22" t="s">
        <v>575</v>
      </c>
      <c r="E7" s="22"/>
      <c r="F7" s="22"/>
      <c r="G7" s="22"/>
      <c r="H7" s="22"/>
      <c r="I7" s="22"/>
      <c r="J7" s="22"/>
      <c r="K7" s="22"/>
      <c r="L7" s="22"/>
    </row>
    <row r="8" spans="1:22">
      <c r="B8" s="56"/>
      <c r="C8" s="56"/>
      <c r="D8" s="22" t="s">
        <v>576</v>
      </c>
      <c r="E8" s="22"/>
      <c r="F8" s="22"/>
      <c r="G8" s="22"/>
      <c r="H8" s="22"/>
      <c r="I8" s="22"/>
      <c r="J8" s="22"/>
      <c r="K8" s="22"/>
      <c r="L8" s="22"/>
    </row>
    <row r="9" spans="1:22">
      <c r="C9" s="56"/>
      <c r="D9" s="22" t="s">
        <v>577</v>
      </c>
      <c r="E9" s="22"/>
      <c r="F9" s="22"/>
      <c r="G9" s="22"/>
      <c r="H9" s="22"/>
      <c r="I9" s="22"/>
      <c r="J9" s="22"/>
      <c r="K9" s="22"/>
      <c r="L9" s="22"/>
    </row>
    <row r="10" spans="1:22">
      <c r="C10" s="56"/>
      <c r="D10" s="22" t="s">
        <v>578</v>
      </c>
      <c r="E10" s="22"/>
      <c r="F10" s="22"/>
      <c r="G10" s="22"/>
      <c r="H10" s="22"/>
      <c r="I10" s="22"/>
      <c r="J10" s="22"/>
      <c r="K10" s="22"/>
      <c r="L10" s="22"/>
    </row>
    <row r="11" spans="1:22">
      <c r="C11" s="56"/>
      <c r="D11" s="22" t="s">
        <v>579</v>
      </c>
      <c r="E11" s="22"/>
      <c r="F11" s="22"/>
      <c r="G11" s="22"/>
      <c r="H11" s="22"/>
      <c r="I11" s="22"/>
      <c r="J11" s="22"/>
      <c r="K11" s="22"/>
      <c r="L11" s="22"/>
    </row>
    <row r="12" spans="1:22">
      <c r="C12" s="56"/>
      <c r="D12" s="22" t="s">
        <v>580</v>
      </c>
      <c r="E12" s="22"/>
      <c r="F12" s="22"/>
      <c r="G12" s="22"/>
      <c r="H12" s="22"/>
      <c r="I12" s="22"/>
      <c r="J12" s="22"/>
      <c r="K12" s="22"/>
      <c r="L12" s="22"/>
    </row>
    <row r="13" spans="1:22">
      <c r="C13" s="56"/>
      <c r="D13" s="22" t="s">
        <v>581</v>
      </c>
      <c r="E13" s="22"/>
      <c r="F13" s="22"/>
      <c r="G13" s="22"/>
      <c r="H13" s="22"/>
      <c r="I13" s="22"/>
      <c r="J13" s="22"/>
      <c r="K13" s="22"/>
      <c r="L13" s="22"/>
    </row>
    <row r="14" spans="1:22">
      <c r="C14" s="56"/>
      <c r="D14" s="22" t="s">
        <v>582</v>
      </c>
      <c r="E14" s="22"/>
      <c r="F14" s="22"/>
      <c r="G14" s="22"/>
      <c r="H14" s="22"/>
      <c r="I14" s="22"/>
      <c r="J14" s="22"/>
      <c r="K14" s="22"/>
      <c r="L14" s="22"/>
    </row>
    <row r="17" spans="2:14" ht="30">
      <c r="B17" s="21" t="s">
        <v>61</v>
      </c>
      <c r="C17" s="21" t="s">
        <v>84</v>
      </c>
    </row>
    <row r="18" spans="2:14">
      <c r="B18" s="56"/>
      <c r="D18" s="22" t="s">
        <v>583</v>
      </c>
      <c r="E18" s="22"/>
      <c r="F18" s="22"/>
      <c r="G18" s="22"/>
      <c r="H18" s="22"/>
      <c r="I18" s="22"/>
      <c r="J18" s="22"/>
      <c r="K18" s="22"/>
      <c r="L18" s="22"/>
      <c r="M18" s="22"/>
      <c r="N18" s="22"/>
    </row>
    <row r="19" spans="2:14">
      <c r="B19" s="56"/>
      <c r="D19" s="22" t="s">
        <v>584</v>
      </c>
      <c r="E19" s="22"/>
      <c r="F19" s="22"/>
      <c r="G19" s="22"/>
      <c r="H19" s="22"/>
      <c r="I19" s="22"/>
      <c r="J19" s="22"/>
      <c r="K19" s="22"/>
      <c r="L19" s="22"/>
      <c r="M19" s="22"/>
      <c r="N19" s="22"/>
    </row>
    <row r="20" spans="2:14">
      <c r="B20" s="56"/>
      <c r="D20" s="22" t="s">
        <v>585</v>
      </c>
      <c r="E20" s="22"/>
      <c r="F20" s="22"/>
      <c r="G20" s="22"/>
      <c r="H20" s="22"/>
      <c r="I20" s="22"/>
      <c r="J20" s="22"/>
      <c r="K20" s="22"/>
      <c r="L20" s="22"/>
      <c r="M20" s="22"/>
      <c r="N20" s="22"/>
    </row>
    <row r="21" spans="2:14">
      <c r="C21" s="56"/>
      <c r="D21" s="22" t="s">
        <v>586</v>
      </c>
      <c r="E21" s="22"/>
      <c r="F21" s="22"/>
      <c r="G21" s="22"/>
      <c r="H21" s="22"/>
      <c r="I21" s="22"/>
      <c r="J21" s="22"/>
      <c r="K21" s="22"/>
      <c r="L21" s="22"/>
      <c r="M21" s="22"/>
      <c r="N21" s="22"/>
    </row>
    <row r="22" spans="2:14">
      <c r="C22" s="56"/>
      <c r="D22" s="22" t="s">
        <v>587</v>
      </c>
      <c r="E22" s="22"/>
      <c r="F22" s="22"/>
      <c r="G22" s="22"/>
      <c r="H22" s="22"/>
      <c r="I22" s="22"/>
      <c r="J22" s="22"/>
      <c r="K22" s="22"/>
      <c r="L22" s="22"/>
      <c r="M22" s="22"/>
      <c r="N22" s="22"/>
    </row>
    <row r="23" spans="2:14">
      <c r="B23" s="56"/>
      <c r="C23" s="56"/>
      <c r="D23" s="22" t="s">
        <v>588</v>
      </c>
      <c r="E23" s="22"/>
      <c r="F23" s="22"/>
      <c r="G23" s="22"/>
      <c r="H23" s="22"/>
      <c r="I23" s="22"/>
      <c r="J23" s="22"/>
      <c r="K23" s="22"/>
      <c r="L23" s="22"/>
      <c r="M23" s="22"/>
      <c r="N23" s="22"/>
    </row>
    <row r="24" spans="2:14">
      <c r="B24" s="56"/>
      <c r="C24" s="56"/>
      <c r="D24" s="22" t="s">
        <v>589</v>
      </c>
      <c r="E24" s="22"/>
      <c r="F24" s="22"/>
      <c r="G24" s="22"/>
      <c r="H24" s="22"/>
      <c r="I24" s="22"/>
      <c r="J24" s="22"/>
      <c r="K24" s="22"/>
      <c r="L24" s="22"/>
      <c r="M24" s="22"/>
      <c r="N24" s="22"/>
    </row>
    <row r="25" spans="2:14">
      <c r="B25" s="56"/>
      <c r="C25" s="56"/>
      <c r="D25" s="100" t="s">
        <v>590</v>
      </c>
      <c r="E25" s="100"/>
      <c r="F25" s="100"/>
      <c r="G25" s="100"/>
      <c r="H25" s="100"/>
      <c r="I25" s="100"/>
      <c r="J25" s="100"/>
      <c r="K25" s="100"/>
      <c r="L25" s="100"/>
      <c r="M25" s="22"/>
      <c r="N25" s="22"/>
    </row>
    <row r="26" spans="2:14">
      <c r="B26" s="56"/>
      <c r="C26" s="56"/>
      <c r="D26" s="22" t="s">
        <v>591</v>
      </c>
      <c r="E26" s="22"/>
      <c r="F26" s="22"/>
      <c r="G26" s="22"/>
      <c r="H26" s="22"/>
      <c r="I26" s="22"/>
      <c r="J26" s="22"/>
      <c r="K26" s="22"/>
      <c r="L26" s="22"/>
      <c r="M26" s="22"/>
      <c r="N26" s="22"/>
    </row>
  </sheetData>
  <sheetProtection algorithmName="SHA-512" hashValue="qupXd3ddsgeITg3wDlPJtD02A/QoVgfVZWS58pY9HpT2IicFxx0md0mD8vVsZTwYQjiQf/j2JyRF+LWxLbrZgw==" saltValue="xYhYqQc7Ut4/XSDk1rYgAg==" spinCount="100000" sheet="1" objects="1" scenarios="1" selectLockedCells="1"/>
  <conditionalFormatting sqref="B6:B8">
    <cfRule type="expression" dxfId="103" priority="18">
      <formula>B6="Yes"</formula>
    </cfRule>
  </conditionalFormatting>
  <conditionalFormatting sqref="B6:B8">
    <cfRule type="expression" dxfId="102" priority="17">
      <formula>B6="No"</formula>
    </cfRule>
  </conditionalFormatting>
  <conditionalFormatting sqref="C6:C14">
    <cfRule type="expression" dxfId="101" priority="14">
      <formula>C6="Yes"</formula>
    </cfRule>
  </conditionalFormatting>
  <conditionalFormatting sqref="C6:C14">
    <cfRule type="expression" dxfId="100" priority="13">
      <formula>C6="No"</formula>
    </cfRule>
  </conditionalFormatting>
  <conditionalFormatting sqref="C21:C26">
    <cfRule type="expression" dxfId="99" priority="6">
      <formula>C21="Yes"</formula>
    </cfRule>
  </conditionalFormatting>
  <conditionalFormatting sqref="C21:C26">
    <cfRule type="expression" dxfId="98" priority="5">
      <formula>C21="No"</formula>
    </cfRule>
  </conditionalFormatting>
  <conditionalFormatting sqref="B23:B26">
    <cfRule type="expression" dxfId="97" priority="4">
      <formula>B23="Yes"</formula>
    </cfRule>
  </conditionalFormatting>
  <conditionalFormatting sqref="B23:B26">
    <cfRule type="expression" dxfId="96" priority="3">
      <formula>B23="No"</formula>
    </cfRule>
  </conditionalFormatting>
  <conditionalFormatting sqref="B18:B20">
    <cfRule type="expression" dxfId="95" priority="2">
      <formula>B18="Yes"</formula>
    </cfRule>
  </conditionalFormatting>
  <conditionalFormatting sqref="B18:B20">
    <cfRule type="expression" dxfId="94" priority="1">
      <formula>B18="No"</formula>
    </cfRule>
  </conditionalFormatting>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'Data validation'!$O$2:$O$4</xm:f>
          </x14:formula1>
          <xm:sqref>B6:B8 C6:C14 C21:C26 B23:B26 B18:B20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4" tint="0.39997558519241921"/>
    <pageSetUpPr fitToPage="1"/>
  </sheetPr>
  <dimension ref="A1:JP67"/>
  <sheetViews>
    <sheetView view="pageBreakPreview" topLeftCell="A2" zoomScale="120" zoomScaleNormal="100" zoomScaleSheetLayoutView="120" workbookViewId="0">
      <selection activeCell="C16" sqref="C16"/>
    </sheetView>
  </sheetViews>
  <sheetFormatPr defaultColWidth="9.140625" defaultRowHeight="15"/>
  <cols>
    <col min="1" max="1" width="9.140625" style="4"/>
    <col min="2" max="2" width="2.7109375" style="4" customWidth="1"/>
    <col min="3" max="3" width="12.7109375" style="4" customWidth="1"/>
    <col min="4" max="4" width="11.7109375" style="4" customWidth="1"/>
    <col min="5" max="6" width="9.140625" style="4"/>
    <col min="7" max="7" width="8.7109375" style="4" customWidth="1"/>
    <col min="8" max="17" width="9.140625" style="4"/>
    <col min="18" max="18" width="2.7109375" style="4" customWidth="1"/>
    <col min="19" max="16384" width="9.140625" style="4"/>
  </cols>
  <sheetData>
    <row r="1" spans="1:23" hidden="1">
      <c r="A1" s="4" t="e">
        <f ca="1">CELL("width",A1)</f>
        <v>#VALUE!</v>
      </c>
      <c r="B1" s="4" t="e">
        <f t="shared" ref="B1:S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ref="T1:U1" ca="1" si="1">CELL("width",T1)</f>
        <v>#VALUE!</v>
      </c>
      <c r="U1" s="4" t="e">
        <f t="shared" ca="1" si="1"/>
        <v>#VALUE!</v>
      </c>
      <c r="V1" s="4" t="e">
        <f t="shared" ref="V1" ca="1" si="2">CELL("width",V1)</f>
        <v>#VALUE!</v>
      </c>
      <c r="W1" s="4" t="e">
        <f ca="1">SUM(A1:V1)</f>
        <v>#VALUE!</v>
      </c>
    </row>
    <row r="3" spans="1:23" ht="21">
      <c r="J3" s="7" t="e">
        <f ca="1">Menu!$E$2&amp;" - "&amp;REPLACE(CELL("filename",$A$1),1,FIND("]",CELL("filename",$A$1))+3,"")&amp;": Term "&amp;Menu!$R$2</f>
        <v>#VALUE!</v>
      </c>
    </row>
    <row r="4" spans="1:23" ht="21">
      <c r="J4" s="7"/>
    </row>
    <row r="5" spans="1:23" ht="29.25" customHeight="1">
      <c r="C5" s="99" t="s">
        <v>425</v>
      </c>
    </row>
    <row r="6" spans="1:23" ht="20.100000000000001" customHeight="1">
      <c r="B6" s="31"/>
      <c r="C6" s="32"/>
      <c r="D6" s="32"/>
      <c r="E6" s="32"/>
      <c r="F6" s="32"/>
      <c r="G6" s="32"/>
      <c r="H6" s="32"/>
      <c r="I6" s="32"/>
      <c r="J6" s="32"/>
      <c r="K6" s="32"/>
      <c r="L6" s="32"/>
      <c r="M6" s="32"/>
      <c r="N6" s="32"/>
      <c r="O6" s="32"/>
      <c r="P6" s="32"/>
    </row>
    <row r="7" spans="1:23">
      <c r="B7" s="33"/>
      <c r="C7" s="60"/>
      <c r="D7" s="22" t="s">
        <v>592</v>
      </c>
      <c r="E7" s="22"/>
      <c r="F7" s="22"/>
      <c r="G7" s="22"/>
      <c r="H7" s="22"/>
      <c r="I7" s="22"/>
      <c r="J7" s="22"/>
      <c r="K7" s="22"/>
      <c r="L7" s="22"/>
      <c r="M7" s="22"/>
      <c r="N7" s="22"/>
      <c r="O7" s="22"/>
      <c r="P7" s="22"/>
    </row>
    <row r="8" spans="1:23">
      <c r="B8" s="33"/>
      <c r="C8" s="56"/>
      <c r="D8" s="22" t="s">
        <v>593</v>
      </c>
      <c r="E8" s="22"/>
      <c r="F8" s="22"/>
      <c r="G8" s="22"/>
      <c r="H8" s="22"/>
      <c r="I8" s="22"/>
      <c r="J8" s="22"/>
      <c r="K8" s="22"/>
      <c r="L8" s="22"/>
      <c r="M8" s="22"/>
      <c r="N8" s="22"/>
      <c r="O8" s="22"/>
      <c r="P8" s="22"/>
    </row>
    <row r="9" spans="1:23">
      <c r="B9" s="33"/>
      <c r="C9" s="22"/>
      <c r="D9" s="22"/>
      <c r="E9" s="22"/>
      <c r="F9" s="22"/>
      <c r="G9" s="22"/>
      <c r="H9" s="22"/>
      <c r="I9" s="22"/>
      <c r="J9" s="22"/>
      <c r="K9" s="22"/>
      <c r="L9" s="22"/>
      <c r="M9" s="22"/>
      <c r="N9" s="22"/>
      <c r="O9" s="22"/>
      <c r="P9" s="22"/>
    </row>
    <row r="10" spans="1:23" ht="30">
      <c r="B10" s="33"/>
      <c r="C10" s="21" t="s">
        <v>46</v>
      </c>
      <c r="D10" s="22"/>
      <c r="E10" s="22"/>
      <c r="F10" s="22"/>
      <c r="G10" s="22"/>
      <c r="H10" s="22"/>
      <c r="I10" s="22"/>
      <c r="J10" s="22"/>
      <c r="K10" s="22"/>
      <c r="L10" s="22"/>
      <c r="M10" s="22"/>
      <c r="N10" s="22"/>
      <c r="O10" s="22"/>
      <c r="P10" s="22"/>
    </row>
    <row r="11" spans="1:23">
      <c r="B11" s="33"/>
      <c r="C11" s="56"/>
      <c r="D11" s="22" t="s">
        <v>594</v>
      </c>
      <c r="E11" s="22"/>
      <c r="F11" s="22"/>
      <c r="G11" s="22"/>
      <c r="H11" s="22"/>
      <c r="I11" s="22"/>
      <c r="J11" s="22"/>
      <c r="K11" s="22"/>
      <c r="L11" s="22"/>
      <c r="M11" s="22"/>
      <c r="N11" s="22"/>
      <c r="O11" s="22"/>
      <c r="P11" s="22"/>
    </row>
    <row r="12" spans="1:23">
      <c r="B12" s="33"/>
      <c r="C12" s="56"/>
      <c r="D12" s="22" t="s">
        <v>595</v>
      </c>
      <c r="E12" s="22"/>
      <c r="F12" s="22"/>
      <c r="G12" s="22"/>
      <c r="H12" s="22"/>
      <c r="I12" s="22"/>
      <c r="J12" s="22"/>
      <c r="K12" s="22"/>
      <c r="L12" s="22"/>
      <c r="M12" s="22"/>
      <c r="N12" s="22"/>
      <c r="O12" s="22"/>
      <c r="P12" s="22"/>
    </row>
    <row r="13" spans="1:23">
      <c r="B13" s="33"/>
      <c r="C13" s="56"/>
      <c r="D13" s="22" t="s">
        <v>596</v>
      </c>
      <c r="E13" s="22"/>
      <c r="F13" s="22"/>
      <c r="G13" s="22"/>
      <c r="H13" s="22"/>
      <c r="I13" s="22"/>
      <c r="J13" s="22"/>
      <c r="K13" s="22"/>
      <c r="L13" s="22"/>
      <c r="M13" s="22"/>
      <c r="N13" s="22"/>
      <c r="O13" s="22"/>
      <c r="P13" s="22"/>
    </row>
    <row r="14" spans="1:23">
      <c r="B14" s="33"/>
      <c r="C14" s="56"/>
      <c r="D14" s="22" t="s">
        <v>597</v>
      </c>
      <c r="E14" s="22"/>
      <c r="F14" s="22"/>
      <c r="G14" s="22"/>
      <c r="H14" s="22"/>
      <c r="I14" s="22"/>
      <c r="J14" s="22"/>
      <c r="K14" s="22"/>
      <c r="L14" s="22"/>
      <c r="M14" s="22"/>
      <c r="N14" s="22"/>
      <c r="O14" s="22"/>
      <c r="P14" s="22"/>
    </row>
    <row r="15" spans="1:23">
      <c r="B15" s="33"/>
      <c r="C15" s="56"/>
      <c r="D15" s="22" t="s">
        <v>598</v>
      </c>
      <c r="E15" s="22"/>
      <c r="F15" s="22"/>
      <c r="G15" s="22"/>
      <c r="H15" s="22"/>
      <c r="I15" s="22"/>
      <c r="J15" s="22"/>
      <c r="K15" s="22"/>
      <c r="L15" s="22"/>
      <c r="M15" s="22"/>
      <c r="N15" s="22"/>
      <c r="O15" s="22"/>
      <c r="P15" s="22"/>
    </row>
    <row r="16" spans="1:23">
      <c r="B16" s="33"/>
      <c r="C16" s="56"/>
      <c r="D16" s="22" t="s">
        <v>599</v>
      </c>
      <c r="E16" s="22"/>
      <c r="F16" s="22"/>
      <c r="G16" s="22"/>
      <c r="H16" s="22"/>
      <c r="I16" s="22"/>
      <c r="J16" s="22"/>
      <c r="K16" s="22"/>
      <c r="L16" s="22"/>
      <c r="M16" s="22"/>
      <c r="N16" s="22"/>
      <c r="O16" s="22"/>
      <c r="P16" s="22"/>
    </row>
    <row r="17" spans="2:16">
      <c r="B17" s="33"/>
      <c r="C17" s="56"/>
      <c r="D17" s="22" t="s">
        <v>600</v>
      </c>
      <c r="E17" s="22"/>
      <c r="F17" s="22"/>
      <c r="G17" s="22"/>
      <c r="H17" s="22"/>
      <c r="I17" s="22"/>
      <c r="J17" s="22"/>
      <c r="K17" s="22"/>
      <c r="L17" s="22"/>
      <c r="M17" s="22"/>
      <c r="N17" s="22"/>
      <c r="O17" s="22"/>
      <c r="P17" s="22"/>
    </row>
    <row r="18" spans="2:16">
      <c r="B18" s="33"/>
      <c r="C18" s="60"/>
      <c r="D18" s="22" t="s">
        <v>601</v>
      </c>
      <c r="E18" s="22"/>
      <c r="F18" s="22"/>
      <c r="G18" s="22"/>
      <c r="H18" s="22"/>
      <c r="I18" s="22"/>
      <c r="J18" s="22"/>
      <c r="K18" s="22"/>
      <c r="L18" s="22"/>
      <c r="M18" s="22"/>
      <c r="N18" s="22"/>
      <c r="O18" s="22"/>
      <c r="P18" s="22"/>
    </row>
    <row r="19" spans="2:16">
      <c r="B19" s="33"/>
      <c r="C19" s="60"/>
      <c r="D19" s="22" t="s">
        <v>602</v>
      </c>
      <c r="E19" s="22"/>
      <c r="F19" s="22"/>
      <c r="G19" s="22"/>
      <c r="H19" s="22"/>
      <c r="I19" s="22"/>
      <c r="J19" s="22"/>
      <c r="K19" s="22"/>
      <c r="L19" s="22"/>
      <c r="M19" s="22"/>
      <c r="N19" s="22"/>
      <c r="O19" s="22"/>
      <c r="P19" s="22"/>
    </row>
    <row r="20" spans="2:16">
      <c r="B20" s="33"/>
      <c r="C20" s="22"/>
      <c r="D20" s="22"/>
      <c r="E20" s="22"/>
      <c r="F20" s="22"/>
      <c r="G20" s="22"/>
      <c r="H20" s="22"/>
      <c r="I20" s="22"/>
      <c r="J20" s="22"/>
      <c r="K20" s="22"/>
      <c r="L20" s="22"/>
      <c r="M20" s="22"/>
      <c r="N20" s="22"/>
      <c r="O20" s="22"/>
      <c r="P20" s="22"/>
    </row>
    <row r="21" spans="2:16">
      <c r="B21" s="33"/>
      <c r="C21" s="21" t="s">
        <v>61</v>
      </c>
      <c r="D21" s="22"/>
      <c r="E21" s="22"/>
      <c r="F21" s="22"/>
      <c r="G21" s="22"/>
      <c r="H21" s="22"/>
      <c r="I21" s="22"/>
      <c r="J21" s="22"/>
      <c r="K21" s="22"/>
      <c r="L21" s="22"/>
      <c r="M21" s="22"/>
      <c r="N21" s="22"/>
      <c r="O21" s="22"/>
      <c r="P21" s="22"/>
    </row>
    <row r="22" spans="2:16">
      <c r="B22" s="33"/>
      <c r="C22" s="56"/>
      <c r="D22" s="22" t="s">
        <v>603</v>
      </c>
      <c r="E22" s="22"/>
      <c r="F22" s="22"/>
      <c r="G22" s="22"/>
      <c r="H22" s="22"/>
      <c r="I22" s="22"/>
      <c r="J22" s="22"/>
      <c r="K22" s="22"/>
      <c r="L22" s="22"/>
      <c r="M22" s="22"/>
      <c r="N22" s="22"/>
      <c r="O22" s="22"/>
      <c r="P22" s="22"/>
    </row>
    <row r="23" spans="2:16">
      <c r="B23" s="33"/>
      <c r="C23" s="56"/>
      <c r="D23" s="22" t="s">
        <v>604</v>
      </c>
      <c r="E23" s="22"/>
      <c r="F23" s="22"/>
      <c r="G23" s="22"/>
      <c r="H23" s="22"/>
      <c r="I23" s="22"/>
      <c r="J23" s="22"/>
      <c r="K23" s="22"/>
      <c r="L23" s="22"/>
      <c r="M23" s="22"/>
      <c r="N23" s="22"/>
      <c r="O23" s="22"/>
      <c r="P23" s="22"/>
    </row>
    <row r="24" spans="2:16">
      <c r="B24" s="33"/>
      <c r="C24" s="60"/>
      <c r="D24" s="22" t="s">
        <v>605</v>
      </c>
      <c r="E24" s="22"/>
      <c r="F24" s="22"/>
      <c r="G24" s="22"/>
      <c r="H24" s="22"/>
      <c r="I24" s="22"/>
      <c r="J24" s="22"/>
      <c r="K24" s="22"/>
      <c r="L24" s="22"/>
      <c r="M24" s="22"/>
      <c r="N24" s="22"/>
      <c r="O24" s="22"/>
      <c r="P24" s="22"/>
    </row>
    <row r="25" spans="2:16">
      <c r="B25" s="33"/>
      <c r="C25" s="56"/>
      <c r="D25" s="22" t="s">
        <v>606</v>
      </c>
      <c r="E25" s="22"/>
      <c r="F25" s="22"/>
      <c r="G25" s="22"/>
      <c r="H25" s="22"/>
      <c r="I25" s="22"/>
      <c r="J25" s="22"/>
      <c r="K25" s="22"/>
      <c r="L25" s="22"/>
      <c r="M25" s="22"/>
      <c r="N25" s="22"/>
      <c r="O25" s="22"/>
      <c r="P25" s="22"/>
    </row>
    <row r="26" spans="2:16">
      <c r="B26" s="33"/>
      <c r="C26" s="60"/>
      <c r="D26" s="22" t="s">
        <v>607</v>
      </c>
      <c r="E26" s="22"/>
      <c r="F26" s="22"/>
      <c r="G26" s="22"/>
      <c r="H26" s="22"/>
      <c r="I26" s="22"/>
      <c r="J26" s="22"/>
      <c r="K26" s="22"/>
      <c r="L26" s="22"/>
      <c r="M26" s="22"/>
      <c r="N26" s="22"/>
      <c r="O26" s="22"/>
      <c r="P26" s="22"/>
    </row>
    <row r="27" spans="2:16">
      <c r="B27" s="33"/>
      <c r="C27" s="60"/>
      <c r="D27" s="22" t="s">
        <v>602</v>
      </c>
      <c r="E27" s="22"/>
      <c r="F27" s="22"/>
      <c r="G27" s="22"/>
      <c r="H27" s="22"/>
      <c r="I27" s="22"/>
      <c r="J27" s="22"/>
      <c r="K27" s="22"/>
      <c r="L27" s="22"/>
      <c r="M27" s="22"/>
      <c r="N27" s="22"/>
      <c r="O27" s="22"/>
      <c r="P27" s="22"/>
    </row>
    <row r="28" spans="2:16">
      <c r="B28" s="33"/>
      <c r="C28" s="60"/>
      <c r="D28" s="22" t="s">
        <v>608</v>
      </c>
      <c r="E28" s="22"/>
      <c r="F28" s="22"/>
      <c r="G28" s="22"/>
      <c r="H28" s="22"/>
      <c r="I28" s="22"/>
      <c r="J28" s="22"/>
      <c r="K28" s="22"/>
      <c r="L28" s="22"/>
      <c r="M28" s="22"/>
      <c r="N28" s="22"/>
      <c r="O28" s="22"/>
      <c r="P28" s="22"/>
    </row>
    <row r="29" spans="2:16">
      <c r="B29" s="33"/>
      <c r="C29" s="60"/>
      <c r="D29" s="22" t="s">
        <v>609</v>
      </c>
      <c r="E29" s="22"/>
      <c r="F29" s="22"/>
      <c r="G29" s="22"/>
      <c r="H29" s="22"/>
      <c r="I29" s="22"/>
      <c r="J29" s="22"/>
      <c r="K29" s="22"/>
      <c r="L29" s="22"/>
      <c r="M29" s="22"/>
      <c r="N29" s="22"/>
      <c r="O29" s="22"/>
      <c r="P29" s="22"/>
    </row>
    <row r="30" spans="2:16">
      <c r="B30" s="33"/>
      <c r="C30" s="60"/>
      <c r="D30" s="22" t="s">
        <v>601</v>
      </c>
      <c r="E30" s="22"/>
      <c r="F30" s="22"/>
      <c r="G30" s="22"/>
      <c r="H30" s="22"/>
      <c r="I30" s="22"/>
      <c r="J30" s="22"/>
      <c r="K30" s="22"/>
      <c r="L30" s="22"/>
      <c r="M30" s="22"/>
      <c r="N30" s="22"/>
      <c r="O30" s="22"/>
      <c r="P30" s="22"/>
    </row>
    <row r="31" spans="2:16">
      <c r="B31" s="33"/>
      <c r="C31" s="22"/>
      <c r="D31" s="22"/>
      <c r="E31" s="22"/>
      <c r="F31" s="22"/>
      <c r="G31" s="22"/>
      <c r="H31" s="22"/>
      <c r="I31" s="22"/>
      <c r="J31" s="22"/>
      <c r="K31" s="22"/>
      <c r="L31" s="22"/>
      <c r="M31" s="22"/>
      <c r="N31" s="22"/>
      <c r="O31" s="22"/>
      <c r="P31" s="22"/>
    </row>
    <row r="32" spans="2:16" ht="45" customHeight="1">
      <c r="B32" s="33"/>
      <c r="C32" s="21" t="s">
        <v>610</v>
      </c>
      <c r="D32" s="22"/>
      <c r="E32" s="22"/>
      <c r="F32" s="22"/>
      <c r="G32" s="22"/>
      <c r="H32" s="22"/>
      <c r="I32" s="22"/>
      <c r="J32" s="22"/>
      <c r="K32" s="22"/>
      <c r="L32" s="22"/>
      <c r="M32" s="22"/>
      <c r="N32" s="22"/>
      <c r="O32" s="22"/>
      <c r="P32" s="22"/>
    </row>
    <row r="33" spans="1:276">
      <c r="B33" s="33"/>
      <c r="C33" s="60"/>
      <c r="D33" s="22" t="s">
        <v>611</v>
      </c>
      <c r="E33" s="22"/>
      <c r="F33" s="22"/>
      <c r="G33" s="22"/>
      <c r="H33" s="22"/>
      <c r="I33" s="22"/>
      <c r="J33" s="22"/>
      <c r="K33" s="22"/>
      <c r="L33" s="22"/>
      <c r="M33" s="22"/>
      <c r="N33" s="22"/>
      <c r="O33" s="22"/>
      <c r="P33" s="22"/>
    </row>
    <row r="34" spans="1:276">
      <c r="B34" s="33"/>
      <c r="C34" s="60"/>
      <c r="D34" s="22" t="s">
        <v>612</v>
      </c>
      <c r="E34" s="22"/>
      <c r="F34" s="22"/>
      <c r="G34" s="22"/>
      <c r="H34" s="22"/>
      <c r="I34" s="22"/>
      <c r="J34" s="22"/>
      <c r="K34" s="22"/>
      <c r="L34" s="22"/>
      <c r="M34" s="22"/>
      <c r="N34" s="22"/>
      <c r="O34" s="22"/>
      <c r="P34" s="22"/>
    </row>
    <row r="35" spans="1:276">
      <c r="B35" s="33"/>
      <c r="C35" s="60"/>
      <c r="D35" s="22" t="s">
        <v>613</v>
      </c>
      <c r="E35" s="22"/>
      <c r="F35" s="22"/>
      <c r="G35" s="22"/>
      <c r="H35" s="22"/>
      <c r="I35" s="22"/>
      <c r="J35" s="22"/>
      <c r="K35" s="22"/>
      <c r="L35" s="22"/>
      <c r="M35" s="22"/>
      <c r="N35" s="22"/>
      <c r="O35" s="22"/>
      <c r="P35" s="22"/>
    </row>
    <row r="36" spans="1:276">
      <c r="B36" s="33"/>
      <c r="C36" s="22"/>
      <c r="D36" s="22"/>
      <c r="E36" s="22"/>
      <c r="F36" s="22"/>
      <c r="G36" s="22"/>
      <c r="H36" s="22"/>
      <c r="I36" s="22"/>
      <c r="J36" s="22"/>
      <c r="K36" s="22"/>
      <c r="L36" s="22"/>
      <c r="M36" s="22"/>
      <c r="N36" s="22"/>
      <c r="O36" s="22"/>
      <c r="P36" s="22"/>
    </row>
    <row r="37" spans="1:276">
      <c r="B37" s="33"/>
      <c r="C37" s="20" t="s">
        <v>614</v>
      </c>
      <c r="D37" s="22"/>
      <c r="E37" s="22"/>
      <c r="F37" s="22"/>
      <c r="G37" s="22"/>
      <c r="H37" s="22"/>
      <c r="I37" s="22"/>
      <c r="J37" s="22"/>
      <c r="K37" s="22"/>
      <c r="L37" s="22"/>
      <c r="M37" s="22"/>
      <c r="N37" s="22"/>
      <c r="O37" s="22"/>
      <c r="P37" s="22"/>
    </row>
    <row r="38" spans="1:276">
      <c r="B38" s="33"/>
      <c r="C38" s="63"/>
      <c r="D38" s="22" t="s">
        <v>601</v>
      </c>
      <c r="E38" s="22"/>
      <c r="F38" s="22"/>
      <c r="G38" s="22"/>
      <c r="H38" s="22"/>
      <c r="I38" s="22"/>
      <c r="J38" s="22"/>
      <c r="K38" s="22"/>
      <c r="L38" s="22"/>
      <c r="M38" s="22"/>
      <c r="N38" s="22"/>
      <c r="O38" s="22"/>
      <c r="P38" s="22"/>
    </row>
    <row r="39" spans="1:276">
      <c r="B39" s="34"/>
      <c r="C39" s="35"/>
      <c r="D39" s="35"/>
      <c r="E39" s="35"/>
      <c r="F39" s="35"/>
      <c r="G39" s="35"/>
      <c r="H39" s="35"/>
      <c r="I39" s="35"/>
      <c r="J39" s="35"/>
      <c r="K39" s="35"/>
      <c r="L39" s="35"/>
      <c r="M39" s="35"/>
      <c r="N39" s="35"/>
      <c r="O39" s="35"/>
      <c r="P39" s="35"/>
    </row>
    <row r="42" spans="1:276" ht="28.5" customHeight="1">
      <c r="C42" s="99" t="s">
        <v>455</v>
      </c>
    </row>
    <row r="43" spans="1:276">
      <c r="B43" s="31"/>
      <c r="C43" s="32"/>
      <c r="D43" s="32"/>
      <c r="E43" s="32"/>
      <c r="F43" s="32"/>
      <c r="G43" s="32"/>
      <c r="H43" s="32"/>
      <c r="I43" s="32"/>
      <c r="J43" s="32"/>
      <c r="K43" s="32"/>
      <c r="L43" s="32"/>
      <c r="M43" s="32"/>
      <c r="N43" s="32"/>
      <c r="O43" s="32"/>
      <c r="P43" s="32"/>
    </row>
    <row r="44" spans="1:276" customFormat="1">
      <c r="A44" s="4"/>
      <c r="B44" s="33"/>
      <c r="C44" s="21" t="s">
        <v>61</v>
      </c>
      <c r="D44" s="22"/>
      <c r="E44" s="22"/>
      <c r="F44" s="22"/>
      <c r="G44" s="22"/>
      <c r="H44" s="22"/>
      <c r="I44" s="22"/>
      <c r="J44" s="22"/>
      <c r="K44" s="22"/>
      <c r="L44" s="22"/>
      <c r="M44" s="22"/>
      <c r="N44" s="22"/>
      <c r="O44" s="22"/>
      <c r="P44" s="22"/>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row>
    <row r="45" spans="1:276" customFormat="1">
      <c r="A45" s="4"/>
      <c r="B45" s="33"/>
      <c r="C45" s="60"/>
      <c r="D45" s="22" t="s">
        <v>615</v>
      </c>
      <c r="E45" s="22"/>
      <c r="F45" s="22"/>
      <c r="G45" s="22"/>
      <c r="H45" s="22"/>
      <c r="I45" s="22"/>
      <c r="J45" s="22"/>
      <c r="K45" s="22"/>
      <c r="L45" s="22"/>
      <c r="M45" s="22"/>
      <c r="N45" s="22"/>
      <c r="O45" s="22"/>
      <c r="P45" s="22"/>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row>
    <row r="46" spans="1:276" customFormat="1">
      <c r="A46" s="4"/>
      <c r="B46" s="33"/>
      <c r="C46" s="60"/>
      <c r="D46" s="22" t="s">
        <v>616</v>
      </c>
      <c r="E46" s="22"/>
      <c r="F46" s="22"/>
      <c r="G46" s="22"/>
      <c r="H46" s="22"/>
      <c r="I46" s="22"/>
      <c r="J46" s="22"/>
      <c r="K46" s="22"/>
      <c r="L46" s="22"/>
      <c r="M46" s="22"/>
      <c r="N46" s="22"/>
      <c r="O46" s="22"/>
      <c r="P46" s="22"/>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row>
    <row r="47" spans="1:276" customFormat="1">
      <c r="A47" s="4"/>
      <c r="B47" s="33"/>
      <c r="C47" s="60"/>
      <c r="D47" s="22" t="s">
        <v>617</v>
      </c>
      <c r="E47" s="22"/>
      <c r="F47" s="22"/>
      <c r="G47" s="22"/>
      <c r="H47" s="22"/>
      <c r="I47" s="22"/>
      <c r="J47" s="22"/>
      <c r="K47" s="22"/>
      <c r="L47" s="22"/>
      <c r="M47" s="22"/>
      <c r="N47" s="22"/>
      <c r="O47" s="22"/>
      <c r="P47" s="22"/>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row>
    <row r="48" spans="1:276" customFormat="1">
      <c r="A48" s="4"/>
      <c r="B48" s="33"/>
      <c r="C48" s="60"/>
      <c r="D48" s="22" t="s">
        <v>618</v>
      </c>
      <c r="E48" s="22"/>
      <c r="F48" s="22"/>
      <c r="G48" s="22"/>
      <c r="H48" s="22"/>
      <c r="I48" s="22"/>
      <c r="J48" s="22"/>
      <c r="K48" s="22"/>
      <c r="L48" s="22"/>
      <c r="M48" s="22"/>
      <c r="N48" s="22"/>
      <c r="O48" s="22"/>
      <c r="P48" s="22"/>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row>
    <row r="49" spans="1:276" customFormat="1">
      <c r="A49" s="4"/>
      <c r="B49" s="33"/>
      <c r="C49" s="60"/>
      <c r="D49" s="22" t="s">
        <v>619</v>
      </c>
      <c r="E49" s="22"/>
      <c r="F49" s="22"/>
      <c r="G49" s="22"/>
      <c r="H49" s="22"/>
      <c r="I49" s="22"/>
      <c r="J49" s="22"/>
      <c r="K49" s="22"/>
      <c r="L49" s="22"/>
      <c r="M49" s="22"/>
      <c r="N49" s="22"/>
      <c r="O49" s="22"/>
      <c r="P49" s="22"/>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row>
    <row r="50" spans="1:276" customFormat="1">
      <c r="A50" s="4"/>
      <c r="B50" s="33"/>
      <c r="C50" s="60"/>
      <c r="D50" s="22" t="s">
        <v>620</v>
      </c>
      <c r="E50" s="22"/>
      <c r="F50" s="22"/>
      <c r="G50" s="22"/>
      <c r="H50" s="22"/>
      <c r="I50" s="22"/>
      <c r="J50" s="22"/>
      <c r="K50" s="22"/>
      <c r="L50" s="22"/>
      <c r="M50" s="22"/>
      <c r="N50" s="22"/>
      <c r="O50" s="22"/>
      <c r="P50" s="22"/>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row>
    <row r="51" spans="1:276" customFormat="1">
      <c r="A51" s="4"/>
      <c r="B51" s="33"/>
      <c r="C51" s="60"/>
      <c r="D51" s="22" t="s">
        <v>621</v>
      </c>
      <c r="E51" s="22"/>
      <c r="F51" s="22"/>
      <c r="G51" s="22"/>
      <c r="H51" s="22"/>
      <c r="I51" s="22"/>
      <c r="J51" s="22"/>
      <c r="K51" s="22"/>
      <c r="L51" s="22"/>
      <c r="M51" s="22"/>
      <c r="N51" s="22"/>
      <c r="O51" s="22"/>
      <c r="P51" s="22"/>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row>
    <row r="52" spans="1:276">
      <c r="B52" s="33"/>
      <c r="C52" s="22"/>
      <c r="D52" s="22"/>
      <c r="E52" s="22"/>
      <c r="F52" s="22"/>
      <c r="G52" s="22"/>
      <c r="H52" s="22"/>
      <c r="I52" s="22"/>
      <c r="J52" s="22"/>
      <c r="K52" s="22"/>
      <c r="L52" s="22"/>
      <c r="M52" s="22"/>
      <c r="N52" s="22"/>
      <c r="O52" s="22"/>
      <c r="P52" s="22"/>
    </row>
    <row r="53" spans="1:276" ht="30">
      <c r="B53" s="33"/>
      <c r="C53" s="21" t="s">
        <v>84</v>
      </c>
      <c r="D53" s="22"/>
      <c r="E53" s="22"/>
      <c r="F53" s="22"/>
      <c r="G53" s="22"/>
      <c r="H53" s="22"/>
      <c r="I53" s="22"/>
      <c r="J53" s="22"/>
      <c r="K53" s="22"/>
      <c r="L53" s="22"/>
      <c r="M53" s="22"/>
      <c r="N53" s="22"/>
      <c r="O53" s="22"/>
      <c r="P53" s="22"/>
    </row>
    <row r="54" spans="1:276">
      <c r="B54" s="33"/>
      <c r="C54" s="60"/>
      <c r="D54" s="22" t="s">
        <v>622</v>
      </c>
      <c r="E54" s="22"/>
      <c r="F54" s="22"/>
      <c r="G54" s="22"/>
      <c r="H54" s="22"/>
      <c r="I54" s="22"/>
      <c r="J54" s="22"/>
      <c r="K54" s="22"/>
      <c r="L54" s="22"/>
      <c r="M54" s="22"/>
      <c r="N54" s="22"/>
      <c r="O54" s="22"/>
      <c r="P54" s="22"/>
    </row>
    <row r="55" spans="1:276">
      <c r="B55" s="33"/>
      <c r="C55" s="60"/>
      <c r="D55" s="22" t="s">
        <v>597</v>
      </c>
      <c r="E55" s="22"/>
      <c r="F55" s="22"/>
      <c r="G55" s="22"/>
      <c r="H55" s="22"/>
      <c r="I55" s="22"/>
      <c r="J55" s="22"/>
      <c r="K55" s="22"/>
      <c r="L55" s="22"/>
      <c r="M55" s="22"/>
      <c r="N55" s="22"/>
      <c r="O55" s="22"/>
      <c r="P55" s="22"/>
    </row>
    <row r="56" spans="1:276">
      <c r="B56" s="33"/>
      <c r="C56" s="60"/>
      <c r="D56" s="22" t="s">
        <v>598</v>
      </c>
      <c r="E56" s="22"/>
      <c r="F56" s="22"/>
      <c r="G56" s="22"/>
      <c r="H56" s="22"/>
      <c r="I56" s="22"/>
      <c r="J56" s="22"/>
      <c r="K56" s="22"/>
      <c r="L56" s="22"/>
      <c r="M56" s="22"/>
      <c r="N56" s="22"/>
      <c r="O56" s="22"/>
      <c r="P56" s="22"/>
    </row>
    <row r="57" spans="1:276">
      <c r="B57" s="33"/>
      <c r="C57" s="60"/>
      <c r="D57" s="22" t="s">
        <v>599</v>
      </c>
      <c r="E57" s="22"/>
      <c r="F57" s="22"/>
      <c r="G57" s="22"/>
      <c r="H57" s="22"/>
      <c r="I57" s="22"/>
      <c r="J57" s="22"/>
      <c r="K57" s="22"/>
      <c r="L57" s="22"/>
      <c r="M57" s="22"/>
      <c r="N57" s="22"/>
      <c r="O57" s="22"/>
      <c r="P57" s="22"/>
    </row>
    <row r="58" spans="1:276">
      <c r="B58" s="33"/>
      <c r="C58" s="60"/>
      <c r="D58" s="22" t="s">
        <v>600</v>
      </c>
      <c r="E58" s="22"/>
      <c r="F58" s="22"/>
      <c r="G58" s="22"/>
      <c r="H58" s="22"/>
      <c r="I58" s="22"/>
      <c r="J58" s="22"/>
      <c r="K58" s="22"/>
      <c r="L58" s="22"/>
      <c r="M58" s="22"/>
      <c r="N58" s="22"/>
      <c r="O58" s="22"/>
      <c r="P58" s="22"/>
    </row>
    <row r="59" spans="1:276">
      <c r="B59" s="33"/>
      <c r="C59" s="60"/>
      <c r="D59" s="22" t="s">
        <v>601</v>
      </c>
      <c r="E59" s="22"/>
      <c r="F59" s="22"/>
      <c r="G59" s="22"/>
      <c r="H59" s="22"/>
      <c r="I59" s="22"/>
      <c r="J59" s="22"/>
      <c r="K59" s="22"/>
      <c r="L59" s="22"/>
      <c r="M59" s="22"/>
      <c r="N59" s="22"/>
      <c r="O59" s="22"/>
      <c r="P59" s="22"/>
    </row>
    <row r="60" spans="1:276">
      <c r="B60" s="33"/>
      <c r="C60" s="60"/>
      <c r="D60" s="22" t="s">
        <v>602</v>
      </c>
      <c r="E60" s="22"/>
      <c r="F60" s="22"/>
      <c r="G60" s="22"/>
      <c r="H60" s="22"/>
      <c r="I60" s="22"/>
      <c r="J60" s="22"/>
      <c r="K60" s="22"/>
      <c r="L60" s="22"/>
      <c r="M60" s="22"/>
      <c r="N60" s="22"/>
      <c r="O60" s="22"/>
      <c r="P60" s="22"/>
    </row>
    <row r="61" spans="1:276">
      <c r="B61" s="33"/>
      <c r="C61" s="22"/>
      <c r="D61" s="22"/>
      <c r="E61" s="22"/>
      <c r="F61" s="22"/>
      <c r="G61" s="22"/>
      <c r="H61" s="22"/>
      <c r="I61" s="22"/>
      <c r="J61" s="22"/>
      <c r="K61" s="22"/>
      <c r="L61" s="22"/>
      <c r="M61" s="22"/>
      <c r="N61" s="22"/>
      <c r="O61" s="22"/>
      <c r="P61" s="22"/>
    </row>
    <row r="62" spans="1:276" ht="30">
      <c r="B62" s="33"/>
      <c r="C62" s="21" t="s">
        <v>84</v>
      </c>
      <c r="D62" s="21" t="s">
        <v>61</v>
      </c>
      <c r="E62" s="22"/>
      <c r="F62" s="22"/>
      <c r="G62" s="22"/>
      <c r="H62" s="22"/>
      <c r="I62" s="22"/>
      <c r="J62" s="22"/>
      <c r="K62" s="22"/>
      <c r="L62" s="22"/>
      <c r="M62" s="22"/>
      <c r="N62" s="22"/>
      <c r="O62" s="22"/>
      <c r="P62" s="22"/>
    </row>
    <row r="63" spans="1:276">
      <c r="B63" s="33"/>
      <c r="C63" s="60"/>
      <c r="D63" s="60"/>
      <c r="E63" s="22" t="s">
        <v>623</v>
      </c>
      <c r="F63" s="22"/>
      <c r="G63" s="22"/>
      <c r="H63" s="22"/>
      <c r="I63" s="22"/>
      <c r="J63" s="22"/>
      <c r="K63" s="22"/>
      <c r="L63" s="22"/>
      <c r="M63" s="22"/>
      <c r="N63" s="22"/>
      <c r="O63" s="22"/>
      <c r="P63" s="22"/>
    </row>
    <row r="64" spans="1:276">
      <c r="B64" s="33"/>
      <c r="C64" s="60"/>
      <c r="D64" s="60"/>
      <c r="E64" s="22" t="s">
        <v>624</v>
      </c>
      <c r="F64" s="22"/>
      <c r="G64" s="22"/>
      <c r="H64" s="22"/>
      <c r="I64" s="22"/>
      <c r="J64" s="22"/>
      <c r="K64" s="22"/>
      <c r="L64" s="22"/>
      <c r="M64" s="22"/>
      <c r="N64" s="22"/>
      <c r="O64" s="22"/>
      <c r="P64" s="22"/>
    </row>
    <row r="65" spans="2:16">
      <c r="B65" s="33"/>
      <c r="C65" s="60"/>
      <c r="D65" s="60"/>
      <c r="E65" s="22" t="s">
        <v>625</v>
      </c>
      <c r="F65" s="22"/>
      <c r="G65" s="22"/>
      <c r="H65" s="22"/>
      <c r="I65" s="22"/>
      <c r="J65" s="22"/>
      <c r="K65" s="22"/>
      <c r="L65" s="22"/>
      <c r="M65" s="22"/>
      <c r="N65" s="22"/>
      <c r="O65" s="22"/>
      <c r="P65" s="22"/>
    </row>
    <row r="66" spans="2:16">
      <c r="B66" s="33"/>
      <c r="C66" s="60"/>
      <c r="D66" s="60"/>
      <c r="E66" s="22" t="s">
        <v>626</v>
      </c>
      <c r="F66" s="22"/>
      <c r="G66" s="22"/>
      <c r="H66" s="22"/>
      <c r="I66" s="22"/>
      <c r="J66" s="22"/>
      <c r="K66" s="22"/>
      <c r="L66" s="22"/>
      <c r="M66" s="22"/>
      <c r="N66" s="22"/>
      <c r="O66" s="22"/>
      <c r="P66" s="22"/>
    </row>
    <row r="67" spans="2:16">
      <c r="B67" s="34"/>
      <c r="C67" s="35"/>
      <c r="D67" s="35"/>
      <c r="E67" s="35"/>
      <c r="F67" s="35"/>
      <c r="G67" s="35"/>
      <c r="H67" s="35"/>
      <c r="I67" s="35"/>
      <c r="J67" s="35"/>
      <c r="K67" s="35"/>
      <c r="L67" s="35"/>
      <c r="M67" s="35"/>
      <c r="N67" s="35"/>
      <c r="O67" s="35"/>
      <c r="P67" s="35"/>
    </row>
  </sheetData>
  <sheetProtection algorithmName="SHA-512" hashValue="lB6oVGZjBLX6DPVuze30mV+eSWK/fIhieUqxrboLNzkwx1rydoRL2b7qz9FnowputT9e3tLS6hkoJOQIdbZBpg==" saltValue="Co/lHSPkS1z8tDNWdFWKLg==" spinCount="100000" sheet="1" objects="1" scenarios="1" selectLockedCells="1"/>
  <conditionalFormatting sqref="C8 C45:C51 C54:C60 C63:D66">
    <cfRule type="expression" dxfId="93" priority="68">
      <formula>C8="Yes"</formula>
    </cfRule>
  </conditionalFormatting>
  <conditionalFormatting sqref="C8 C45:C51 C54:C60 C63:D66">
    <cfRule type="expression" dxfId="92" priority="67">
      <formula>C8="No"</formula>
    </cfRule>
  </conditionalFormatting>
  <conditionalFormatting sqref="C38">
    <cfRule type="expression" dxfId="91" priority="53">
      <formula>C38="No"</formula>
    </cfRule>
  </conditionalFormatting>
  <conditionalFormatting sqref="C38">
    <cfRule type="expression" dxfId="90" priority="54">
      <formula>C38="Yes"</formula>
    </cfRule>
  </conditionalFormatting>
  <conditionalFormatting sqref="C11:C17">
    <cfRule type="expression" dxfId="89" priority="52">
      <formula>C11="Yes"</formula>
    </cfRule>
  </conditionalFormatting>
  <conditionalFormatting sqref="C11:C17">
    <cfRule type="expression" dxfId="88" priority="51">
      <formula>C11="No"</formula>
    </cfRule>
  </conditionalFormatting>
  <conditionalFormatting sqref="C22:C23 C25">
    <cfRule type="expression" dxfId="87" priority="50">
      <formula>C22="Yes"</formula>
    </cfRule>
  </conditionalFormatting>
  <conditionalFormatting sqref="C22:C23 C25">
    <cfRule type="expression" dxfId="86" priority="49">
      <formula>C22="No"</formula>
    </cfRule>
  </conditionalFormatting>
  <conditionalFormatting sqref="C30">
    <cfRule type="expression" dxfId="85" priority="45">
      <formula>C30="No"</formula>
    </cfRule>
  </conditionalFormatting>
  <conditionalFormatting sqref="C30">
    <cfRule type="expression" dxfId="84" priority="46">
      <formula>C30="Yes"</formula>
    </cfRule>
  </conditionalFormatting>
  <conditionalFormatting sqref="C18">
    <cfRule type="expression" dxfId="83" priority="43">
      <formula>C18="No"</formula>
    </cfRule>
  </conditionalFormatting>
  <conditionalFormatting sqref="C18">
    <cfRule type="expression" dxfId="82" priority="44">
      <formula>C18="Yes"</formula>
    </cfRule>
  </conditionalFormatting>
  <conditionalFormatting sqref="C7">
    <cfRule type="expression" dxfId="81" priority="41">
      <formula>C7="No"</formula>
    </cfRule>
  </conditionalFormatting>
  <conditionalFormatting sqref="C7">
    <cfRule type="expression" dxfId="80" priority="42">
      <formula>C7="Yes"</formula>
    </cfRule>
  </conditionalFormatting>
  <conditionalFormatting sqref="C19">
    <cfRule type="expression" dxfId="79" priority="39">
      <formula>C19="No"</formula>
    </cfRule>
  </conditionalFormatting>
  <conditionalFormatting sqref="C19">
    <cfRule type="expression" dxfId="78" priority="40">
      <formula>C19="Yes"</formula>
    </cfRule>
  </conditionalFormatting>
  <conditionalFormatting sqref="C24">
    <cfRule type="expression" dxfId="77" priority="37">
      <formula>C24="No"</formula>
    </cfRule>
  </conditionalFormatting>
  <conditionalFormatting sqref="C24">
    <cfRule type="expression" dxfId="76" priority="38">
      <formula>C24="Yes"</formula>
    </cfRule>
  </conditionalFormatting>
  <conditionalFormatting sqref="C26:C29">
    <cfRule type="expression" dxfId="75" priority="35">
      <formula>C26="No"</formula>
    </cfRule>
  </conditionalFormatting>
  <conditionalFormatting sqref="C26:C29">
    <cfRule type="expression" dxfId="74" priority="36">
      <formula>C26="Yes"</formula>
    </cfRule>
  </conditionalFormatting>
  <conditionalFormatting sqref="C33:C35">
    <cfRule type="expression" dxfId="73" priority="33">
      <formula>C33="No"</formula>
    </cfRule>
  </conditionalFormatting>
  <conditionalFormatting sqref="C33:C35">
    <cfRule type="expression" dxfId="72" priority="34">
      <formula>C33="Yes"</formula>
    </cfRule>
  </conditionalFormatting>
  <pageMargins left="0.7" right="0.7" top="0.75" bottom="0.75" header="0.3" footer="0.3"/>
  <pageSetup paperSize="9" scale="96"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'Data validation'!$O$2:$O$4</xm:f>
          </x14:formula1>
          <xm:sqref>C8 C22:C29 C33:C35 C11:C17 C19 C45:C51 C54:C60 C63:D66</xm:sqref>
        </x14:dataValidation>
        <x14:dataValidation type="list" allowBlank="1" showInputMessage="1" showErrorMessage="1" xr:uid="{00000000-0002-0000-0900-000001000000}">
          <x14:formula1>
            <xm:f>'Data validation'!$Q$3:$Q$103</xm:f>
          </x14:formula1>
          <xm:sqref>C38 C30 C18 C7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theme="4" tint="0.39997558519241921"/>
  </sheetPr>
  <dimension ref="A1:V13"/>
  <sheetViews>
    <sheetView topLeftCell="A2" zoomScaleNormal="100" workbookViewId="0">
      <selection activeCell="K3" sqref="B3:K13"/>
    </sheetView>
  </sheetViews>
  <sheetFormatPr defaultColWidth="9.140625" defaultRowHeight="15"/>
  <cols>
    <col min="1" max="16384" width="9.140625" style="4"/>
  </cols>
  <sheetData>
    <row r="1" spans="1:22" hidden="1">
      <c r="A1" s="4" t="e">
        <f ca="1">CELL("width",A1)</f>
        <v>#VALUE!</v>
      </c>
      <c r="B1" s="4" t="e">
        <f t="shared" ref="B1:U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3" spans="1:22" ht="21">
      <c r="I3" s="7" t="e">
        <f ca="1">Menu!$E$2&amp;" - "&amp;REPLACE(CELL("filename",$A$1),1,FIND("]",CELL("filename",$A$1))+3,"")&amp;": Term "&amp;Menu!$R$2</f>
        <v>#VALUE!</v>
      </c>
    </row>
    <row r="4" spans="1:22" ht="20.100000000000001" customHeight="1"/>
    <row r="5" spans="1:22">
      <c r="B5" s="28" t="s">
        <v>32</v>
      </c>
      <c r="C5" s="28" t="s">
        <v>53</v>
      </c>
    </row>
    <row r="6" spans="1:22">
      <c r="B6" s="56"/>
      <c r="C6" s="56"/>
      <c r="D6" s="22" t="s">
        <v>627</v>
      </c>
      <c r="E6" s="22"/>
      <c r="F6" s="22"/>
      <c r="G6" s="22"/>
      <c r="H6" s="22"/>
      <c r="I6" s="22"/>
      <c r="J6" s="22"/>
      <c r="K6" s="22"/>
    </row>
    <row r="7" spans="1:22">
      <c r="B7" s="56"/>
      <c r="C7" s="56"/>
      <c r="D7" s="22" t="s">
        <v>628</v>
      </c>
      <c r="E7" s="22"/>
      <c r="F7" s="22"/>
      <c r="G7" s="22"/>
      <c r="H7" s="22"/>
      <c r="I7" s="22"/>
      <c r="J7" s="22"/>
      <c r="K7" s="22"/>
    </row>
    <row r="8" spans="1:22">
      <c r="B8" s="56"/>
      <c r="C8" s="56"/>
      <c r="D8" s="22" t="s">
        <v>629</v>
      </c>
      <c r="E8" s="22"/>
      <c r="F8" s="22"/>
      <c r="G8" s="22"/>
      <c r="H8" s="22"/>
      <c r="I8" s="22"/>
      <c r="J8" s="22"/>
      <c r="K8" s="22"/>
    </row>
    <row r="9" spans="1:22">
      <c r="B9" s="56"/>
      <c r="C9" s="56"/>
      <c r="D9" s="22" t="s">
        <v>630</v>
      </c>
      <c r="E9" s="22"/>
      <c r="F9" s="22"/>
      <c r="G9" s="22"/>
      <c r="H9" s="22"/>
      <c r="I9" s="22"/>
      <c r="J9" s="22"/>
      <c r="K9" s="22"/>
    </row>
    <row r="10" spans="1:22">
      <c r="B10" s="56"/>
      <c r="C10" s="56"/>
      <c r="D10" s="22" t="s">
        <v>631</v>
      </c>
      <c r="E10" s="22"/>
      <c r="F10" s="22"/>
      <c r="G10" s="22"/>
      <c r="H10" s="22"/>
      <c r="I10" s="22"/>
      <c r="J10" s="22"/>
      <c r="K10" s="22"/>
    </row>
    <row r="11" spans="1:22">
      <c r="B11" s="56"/>
      <c r="C11" s="56"/>
      <c r="D11" s="22" t="s">
        <v>632</v>
      </c>
      <c r="E11" s="22"/>
      <c r="F11" s="22"/>
      <c r="G11" s="22"/>
      <c r="H11" s="22"/>
      <c r="I11" s="22"/>
      <c r="J11" s="22"/>
      <c r="K11" s="22"/>
    </row>
    <row r="12" spans="1:22">
      <c r="B12" s="56"/>
      <c r="C12" s="18"/>
      <c r="D12" s="22" t="s">
        <v>633</v>
      </c>
      <c r="E12" s="22"/>
      <c r="F12" s="22"/>
      <c r="G12" s="22"/>
      <c r="H12" s="22"/>
      <c r="I12" s="22"/>
      <c r="J12" s="22"/>
      <c r="K12" s="22"/>
    </row>
    <row r="13" spans="1:22">
      <c r="C13" s="56"/>
      <c r="D13" s="22" t="s">
        <v>634</v>
      </c>
      <c r="E13" s="22"/>
      <c r="F13" s="22"/>
      <c r="G13" s="22"/>
      <c r="H13" s="22"/>
      <c r="I13" s="22"/>
      <c r="J13" s="22"/>
      <c r="K13" s="22"/>
    </row>
  </sheetData>
  <sheetProtection selectLockedCells="1"/>
  <conditionalFormatting sqref="B6">
    <cfRule type="expression" dxfId="71" priority="14">
      <formula>B6="Yes"</formula>
    </cfRule>
  </conditionalFormatting>
  <conditionalFormatting sqref="B6">
    <cfRule type="expression" dxfId="70" priority="13">
      <formula>B6="No"</formula>
    </cfRule>
  </conditionalFormatting>
  <conditionalFormatting sqref="B7:B12">
    <cfRule type="expression" dxfId="69" priority="6">
      <formula>B7="Yes"</formula>
    </cfRule>
  </conditionalFormatting>
  <conditionalFormatting sqref="B7:B12">
    <cfRule type="expression" dxfId="68" priority="5">
      <formula>B7="No"</formula>
    </cfRule>
  </conditionalFormatting>
  <conditionalFormatting sqref="C6:C11">
    <cfRule type="expression" dxfId="67" priority="4">
      <formula>C6="Yes"</formula>
    </cfRule>
  </conditionalFormatting>
  <conditionalFormatting sqref="C6:C11">
    <cfRule type="expression" dxfId="66" priority="3">
      <formula>C6="No"</formula>
    </cfRule>
  </conditionalFormatting>
  <conditionalFormatting sqref="C13">
    <cfRule type="expression" dxfId="65" priority="2">
      <formula>C13="Yes"</formula>
    </cfRule>
  </conditionalFormatting>
  <conditionalFormatting sqref="C13">
    <cfRule type="expression" dxfId="64" priority="1">
      <formula>C13="No"</formula>
    </cfRule>
  </conditionalFormatting>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'Data validation'!$O$2:$O$4</xm:f>
          </x14:formula1>
          <xm:sqref>B6:B12 C6:C11 C13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theme="5" tint="0.39997558519241921"/>
  </sheetPr>
  <dimension ref="A1:V11"/>
  <sheetViews>
    <sheetView topLeftCell="A2" workbookViewId="0">
      <selection activeCell="P26" sqref="P26"/>
    </sheetView>
  </sheetViews>
  <sheetFormatPr defaultColWidth="9.140625" defaultRowHeight="15"/>
  <cols>
    <col min="1" max="1" width="9.140625" style="4"/>
    <col min="2" max="3" width="11.7109375" style="4" customWidth="1"/>
    <col min="4" max="16384" width="9.140625" style="4"/>
  </cols>
  <sheetData>
    <row r="1" spans="1:22" hidden="1">
      <c r="A1" s="4" t="e">
        <f ca="1">CELL("width",A1)</f>
        <v>#VALUE!</v>
      </c>
      <c r="B1" s="4" t="e">
        <f t="shared" ref="B1:U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3" spans="1:22" ht="21">
      <c r="J3" s="7" t="e">
        <f ca="1">Menu!$E$2&amp;" - "&amp;REPLACE(CELL("filename",$A$1),1,FIND("]",CELL("filename",$A$1))+3,"")&amp;": Term "&amp;Menu!$R$2</f>
        <v>#VALUE!</v>
      </c>
    </row>
    <row r="4" spans="1:22" ht="20.100000000000001" customHeight="1"/>
    <row r="5" spans="1:22" ht="30">
      <c r="B5" s="20" t="s">
        <v>61</v>
      </c>
      <c r="C5" s="21" t="s">
        <v>46</v>
      </c>
    </row>
    <row r="6" spans="1:22">
      <c r="B6" s="56"/>
      <c r="C6" s="56"/>
      <c r="D6" s="22" t="s">
        <v>635</v>
      </c>
      <c r="E6" s="22"/>
      <c r="F6" s="22"/>
      <c r="G6" s="22"/>
      <c r="H6" s="22"/>
      <c r="I6" s="22"/>
      <c r="J6" s="22"/>
      <c r="K6" s="22"/>
      <c r="L6" s="22"/>
      <c r="M6" s="22"/>
      <c r="N6" s="22"/>
    </row>
    <row r="7" spans="1:22">
      <c r="B7" s="56"/>
      <c r="C7" s="56"/>
      <c r="D7" s="22" t="s">
        <v>590</v>
      </c>
      <c r="E7" s="22"/>
      <c r="F7" s="22"/>
      <c r="G7" s="22"/>
      <c r="H7" s="22"/>
      <c r="I7" s="22"/>
      <c r="J7" s="22"/>
      <c r="K7" s="22"/>
      <c r="L7" s="22"/>
      <c r="M7" s="22"/>
      <c r="N7" s="22"/>
    </row>
    <row r="8" spans="1:22">
      <c r="B8" s="56"/>
      <c r="C8" s="56"/>
      <c r="D8" s="22" t="s">
        <v>636</v>
      </c>
      <c r="E8" s="22"/>
      <c r="F8" s="22"/>
      <c r="G8" s="22"/>
      <c r="H8" s="22"/>
      <c r="I8" s="22"/>
      <c r="J8" s="22"/>
      <c r="K8" s="22"/>
      <c r="L8" s="22"/>
      <c r="M8" s="22"/>
      <c r="N8" s="22"/>
    </row>
    <row r="9" spans="1:22">
      <c r="B9" s="56"/>
      <c r="C9" s="56"/>
      <c r="D9" s="22" t="s">
        <v>637</v>
      </c>
      <c r="E9" s="22"/>
      <c r="F9" s="22"/>
      <c r="G9" s="22"/>
      <c r="H9" s="22"/>
      <c r="I9" s="22"/>
      <c r="J9" s="22"/>
      <c r="K9" s="22"/>
      <c r="L9" s="22"/>
      <c r="M9" s="22"/>
      <c r="N9" s="22"/>
    </row>
    <row r="11" spans="1:22">
      <c r="B11" s="56"/>
      <c r="C11" s="22" t="s">
        <v>638</v>
      </c>
      <c r="D11" s="22"/>
      <c r="E11" s="22"/>
      <c r="F11" s="22"/>
      <c r="G11" s="22"/>
      <c r="H11" s="22"/>
    </row>
  </sheetData>
  <sheetProtection selectLockedCells="1"/>
  <conditionalFormatting sqref="B6:C9">
    <cfRule type="expression" dxfId="63" priority="4">
      <formula>B6="Yes"</formula>
    </cfRule>
  </conditionalFormatting>
  <conditionalFormatting sqref="B6:C9">
    <cfRule type="expression" dxfId="62" priority="3">
      <formula>B6="No"</formula>
    </cfRule>
  </conditionalFormatting>
  <conditionalFormatting sqref="B11">
    <cfRule type="expression" dxfId="61" priority="2">
      <formula>B11="Yes"</formula>
    </cfRule>
  </conditionalFormatting>
  <conditionalFormatting sqref="B11">
    <cfRule type="expression" dxfId="60" priority="1">
      <formula>B11="No"</formula>
    </cfRule>
  </conditionalFormatting>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0000000}">
          <x14:formula1>
            <xm:f>'Data validation'!$O$2:$O$4</xm:f>
          </x14:formula1>
          <xm:sqref>B6:C9 B11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
    <tabColor theme="5" tint="0.39997558519241921"/>
    <pageSetUpPr fitToPage="1"/>
  </sheetPr>
  <dimension ref="A1:AO54"/>
  <sheetViews>
    <sheetView topLeftCell="A2" workbookViewId="0">
      <selection activeCell="T4" sqref="B3:T20"/>
    </sheetView>
  </sheetViews>
  <sheetFormatPr defaultColWidth="9.140625" defaultRowHeight="15"/>
  <cols>
    <col min="1" max="32" width="5.7109375" style="4" customWidth="1"/>
    <col min="33" max="16384" width="9.140625" style="4"/>
  </cols>
  <sheetData>
    <row r="1" spans="1:41" hidden="1">
      <c r="A1" s="4" t="e">
        <f ca="1">CELL("width",A1)</f>
        <v>#VALUE!</v>
      </c>
      <c r="B1" s="4" t="e">
        <f t="shared" ref="B1:AO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c r="Y1" s="4" t="e">
        <f t="shared" ca="1" si="0"/>
        <v>#VALUE!</v>
      </c>
      <c r="Z1" s="4" t="e">
        <f t="shared" ca="1" si="0"/>
        <v>#VALUE!</v>
      </c>
      <c r="AA1" s="4" t="e">
        <f t="shared" ca="1" si="0"/>
        <v>#VALUE!</v>
      </c>
      <c r="AB1" s="4" t="e">
        <f t="shared" ca="1" si="0"/>
        <v>#VALUE!</v>
      </c>
      <c r="AC1" s="4" t="e">
        <f t="shared" ca="1" si="0"/>
        <v>#VALUE!</v>
      </c>
      <c r="AD1" s="4" t="e">
        <f t="shared" ca="1" si="0"/>
        <v>#VALUE!</v>
      </c>
      <c r="AE1" s="4" t="e">
        <f t="shared" ca="1" si="0"/>
        <v>#VALUE!</v>
      </c>
      <c r="AF1" s="4" t="e">
        <f t="shared" ca="1" si="0"/>
        <v>#VALUE!</v>
      </c>
      <c r="AG1" s="4" t="e">
        <f t="shared" ca="1" si="0"/>
        <v>#VALUE!</v>
      </c>
      <c r="AH1" s="4" t="e">
        <f t="shared" ca="1" si="0"/>
        <v>#VALUE!</v>
      </c>
      <c r="AI1" s="4" t="e">
        <f t="shared" ca="1" si="0"/>
        <v>#VALUE!</v>
      </c>
      <c r="AJ1" s="4" t="e">
        <f t="shared" ca="1" si="0"/>
        <v>#VALUE!</v>
      </c>
      <c r="AK1" s="4" t="e">
        <f t="shared" ca="1" si="0"/>
        <v>#VALUE!</v>
      </c>
      <c r="AL1" s="4" t="e">
        <f t="shared" ca="1" si="0"/>
        <v>#VALUE!</v>
      </c>
      <c r="AM1" s="4" t="e">
        <f t="shared" ca="1" si="0"/>
        <v>#VALUE!</v>
      </c>
      <c r="AN1" s="4" t="e">
        <f t="shared" ca="1" si="0"/>
        <v>#VALUE!</v>
      </c>
      <c r="AO1" s="4" t="e">
        <f t="shared" ca="1" si="0"/>
        <v>#VALUE!</v>
      </c>
    </row>
    <row r="3" spans="1:41" ht="21" customHeight="1">
      <c r="H3" s="175" t="e" vm="1">
        <f ca="1">[1]Menu!$E$2&amp;CHAR(10)&amp;REPLACE(CELL("filename",$A$1),1,FIND("]",CELL("filename",$A$1))+3,"")&amp;": Term "&amp;[1]Menu!$R$2</f>
        <v>#VALUE!</v>
      </c>
      <c r="I3" s="175"/>
      <c r="J3" s="175"/>
      <c r="K3" s="175"/>
      <c r="L3" s="175"/>
      <c r="M3" s="175"/>
      <c r="N3" s="175"/>
      <c r="O3" s="175"/>
      <c r="P3" s="175"/>
      <c r="Q3" s="175"/>
      <c r="R3" s="175"/>
      <c r="S3" s="175"/>
      <c r="U3" s="176" t="s">
        <v>326</v>
      </c>
      <c r="V3" s="176"/>
      <c r="W3" s="176"/>
      <c r="X3" s="176"/>
      <c r="Y3" s="176"/>
      <c r="Z3" s="176"/>
      <c r="AA3" s="176"/>
      <c r="AB3" s="176"/>
      <c r="AC3" s="176"/>
      <c r="AD3" s="176"/>
      <c r="AE3" s="176"/>
      <c r="AF3" s="176"/>
    </row>
    <row r="4" spans="1:41" ht="28.5" customHeight="1">
      <c r="H4" s="175"/>
      <c r="I4" s="175"/>
      <c r="J4" s="175"/>
      <c r="K4" s="175"/>
      <c r="L4" s="175"/>
      <c r="M4" s="175"/>
      <c r="N4" s="175"/>
      <c r="O4" s="175"/>
      <c r="P4" s="175"/>
      <c r="Q4" s="175"/>
      <c r="R4" s="175"/>
      <c r="S4" s="175"/>
      <c r="U4" s="177"/>
      <c r="V4" s="177"/>
      <c r="W4" s="177"/>
      <c r="X4" s="177"/>
      <c r="Y4" s="177"/>
      <c r="Z4" s="177"/>
      <c r="AA4" s="177"/>
      <c r="AB4" s="177"/>
      <c r="AC4" s="177"/>
      <c r="AD4" s="177"/>
      <c r="AE4" s="177"/>
      <c r="AF4" s="177"/>
    </row>
    <row r="5" spans="1:41" ht="21" customHeight="1">
      <c r="H5" s="175"/>
      <c r="I5" s="175"/>
      <c r="J5" s="175"/>
      <c r="K5" s="175"/>
      <c r="L5" s="175"/>
      <c r="M5" s="175"/>
      <c r="N5" s="175"/>
      <c r="O5" s="175"/>
      <c r="P5" s="175"/>
      <c r="Q5" s="175"/>
      <c r="R5" s="175"/>
      <c r="S5" s="175"/>
      <c r="U5" s="177"/>
      <c r="V5" s="177"/>
      <c r="W5" s="177"/>
      <c r="X5" s="177"/>
      <c r="Y5" s="177"/>
      <c r="Z5" s="177"/>
      <c r="AA5" s="177"/>
      <c r="AB5" s="177"/>
      <c r="AC5" s="177"/>
      <c r="AD5" s="177"/>
      <c r="AE5" s="177"/>
      <c r="AF5" s="177"/>
    </row>
    <row r="6" spans="1:41">
      <c r="H6" s="175"/>
      <c r="I6" s="175"/>
      <c r="J6" s="175"/>
      <c r="K6" s="175"/>
      <c r="L6" s="175"/>
      <c r="M6" s="175"/>
      <c r="N6" s="175"/>
      <c r="O6" s="175"/>
      <c r="P6" s="175"/>
      <c r="Q6" s="175"/>
      <c r="R6" s="175"/>
      <c r="S6" s="175"/>
      <c r="U6" s="177"/>
      <c r="V6" s="177"/>
      <c r="W6" s="177"/>
      <c r="X6" s="177"/>
      <c r="Y6" s="177"/>
      <c r="Z6" s="177"/>
      <c r="AA6" s="177"/>
      <c r="AB6" s="177"/>
      <c r="AC6" s="177"/>
      <c r="AD6" s="177"/>
      <c r="AE6" s="177"/>
      <c r="AF6" s="177"/>
    </row>
    <row r="7" spans="1:41" ht="15" customHeight="1">
      <c r="U7" s="177"/>
      <c r="V7" s="177"/>
      <c r="W7" s="177"/>
      <c r="X7" s="177"/>
      <c r="Y7" s="177"/>
      <c r="Z7" s="177"/>
      <c r="AA7" s="177"/>
      <c r="AB7" s="177"/>
      <c r="AC7" s="177"/>
      <c r="AD7" s="177"/>
      <c r="AE7" s="177"/>
      <c r="AF7" s="177"/>
    </row>
    <row r="8" spans="1:41">
      <c r="U8" s="177"/>
      <c r="V8" s="177"/>
      <c r="W8" s="177"/>
      <c r="X8" s="177"/>
      <c r="Y8" s="177"/>
      <c r="Z8" s="177"/>
      <c r="AA8" s="177"/>
      <c r="AB8" s="177"/>
      <c r="AC8" s="177"/>
      <c r="AD8" s="177"/>
      <c r="AE8" s="177"/>
      <c r="AF8" s="177"/>
    </row>
    <row r="9" spans="1:41">
      <c r="U9" s="177"/>
      <c r="V9" s="177"/>
      <c r="W9" s="177"/>
      <c r="X9" s="177"/>
      <c r="Y9" s="177"/>
      <c r="Z9" s="177"/>
      <c r="AA9" s="177"/>
      <c r="AB9" s="177"/>
      <c r="AC9" s="177"/>
      <c r="AD9" s="177"/>
      <c r="AE9" s="177"/>
      <c r="AF9" s="177"/>
    </row>
    <row r="10" spans="1:41">
      <c r="F10" s="178" t="s">
        <v>327</v>
      </c>
      <c r="G10" s="202" t="s">
        <v>639</v>
      </c>
      <c r="H10" s="202"/>
      <c r="I10" s="202"/>
      <c r="J10" s="202"/>
      <c r="K10" s="202"/>
      <c r="L10" s="202"/>
      <c r="M10" s="202"/>
      <c r="N10" s="202"/>
      <c r="O10" s="202"/>
      <c r="P10" s="202"/>
      <c r="Q10" s="202"/>
      <c r="R10" s="202"/>
      <c r="S10" s="202"/>
      <c r="T10" s="202"/>
      <c r="U10" s="59"/>
      <c r="V10" s="59"/>
      <c r="W10" s="59"/>
      <c r="X10" s="59"/>
      <c r="Y10" s="59"/>
      <c r="Z10" s="59"/>
      <c r="AA10" s="59"/>
      <c r="AB10" s="59"/>
      <c r="AC10" s="59"/>
      <c r="AD10" s="59"/>
      <c r="AE10" s="59"/>
      <c r="AF10" s="59"/>
    </row>
    <row r="11" spans="1:41">
      <c r="F11" s="178"/>
      <c r="G11" s="202" t="s">
        <v>640</v>
      </c>
      <c r="H11" s="202"/>
      <c r="I11" s="202"/>
      <c r="J11" s="202"/>
      <c r="K11" s="202"/>
      <c r="L11" s="202"/>
      <c r="M11" s="202"/>
      <c r="N11" s="202"/>
      <c r="O11" s="202"/>
      <c r="P11" s="202"/>
      <c r="Q11" s="202"/>
      <c r="R11" s="202"/>
      <c r="S11" s="202"/>
      <c r="T11" s="202"/>
      <c r="U11" s="59"/>
      <c r="V11" s="59"/>
      <c r="W11" s="59"/>
      <c r="X11" s="59"/>
      <c r="Y11" s="59"/>
      <c r="Z11" s="59"/>
      <c r="AA11" s="59"/>
      <c r="AB11" s="59"/>
      <c r="AC11" s="59"/>
      <c r="AD11" s="59"/>
      <c r="AE11" s="59"/>
      <c r="AF11" s="59"/>
    </row>
    <row r="12" spans="1:41">
      <c r="F12" s="178"/>
      <c r="G12" s="202" t="s">
        <v>641</v>
      </c>
      <c r="H12" s="202"/>
      <c r="I12" s="202"/>
      <c r="J12" s="202"/>
      <c r="K12" s="202"/>
      <c r="L12" s="202"/>
      <c r="M12" s="202"/>
      <c r="N12" s="202"/>
      <c r="O12" s="202"/>
      <c r="P12" s="202"/>
      <c r="Q12" s="202"/>
      <c r="R12" s="202"/>
      <c r="S12" s="202"/>
      <c r="T12" s="202"/>
      <c r="U12" s="59"/>
      <c r="V12" s="59"/>
      <c r="W12" s="59"/>
      <c r="X12" s="59"/>
      <c r="Y12" s="59"/>
      <c r="Z12" s="59"/>
      <c r="AA12" s="59"/>
      <c r="AB12" s="59"/>
      <c r="AC12" s="59"/>
      <c r="AD12" s="59"/>
      <c r="AE12" s="59"/>
      <c r="AF12" s="59"/>
    </row>
    <row r="13" spans="1:41">
      <c r="F13" s="178"/>
      <c r="G13" s="202" t="s">
        <v>642</v>
      </c>
      <c r="H13" s="202"/>
      <c r="I13" s="202"/>
      <c r="J13" s="202"/>
      <c r="K13" s="202"/>
      <c r="L13" s="202"/>
      <c r="M13" s="202"/>
      <c r="N13" s="202"/>
      <c r="O13" s="202"/>
      <c r="P13" s="202"/>
      <c r="Q13" s="202"/>
      <c r="R13" s="202"/>
      <c r="S13" s="202"/>
      <c r="T13" s="202"/>
      <c r="U13" s="59"/>
      <c r="V13" s="59"/>
      <c r="W13" s="59"/>
      <c r="X13" s="59"/>
      <c r="Y13" s="59"/>
      <c r="Z13" s="59"/>
      <c r="AA13" s="59"/>
      <c r="AB13" s="59"/>
      <c r="AC13" s="59"/>
      <c r="AD13" s="59"/>
      <c r="AE13" s="59"/>
      <c r="AF13" s="59"/>
    </row>
    <row r="14" spans="1:41">
      <c r="F14" s="178"/>
      <c r="G14" s="202" t="s">
        <v>643</v>
      </c>
      <c r="H14" s="202"/>
      <c r="I14" s="202"/>
      <c r="J14" s="202"/>
      <c r="K14" s="202"/>
      <c r="L14" s="202"/>
      <c r="M14" s="202"/>
      <c r="N14" s="202"/>
      <c r="O14" s="202"/>
      <c r="P14" s="202"/>
      <c r="Q14" s="202"/>
      <c r="R14" s="202"/>
      <c r="S14" s="202"/>
      <c r="T14" s="202"/>
      <c r="U14" s="59"/>
      <c r="V14" s="59"/>
      <c r="W14" s="59"/>
      <c r="X14" s="59"/>
      <c r="Y14" s="59"/>
      <c r="Z14" s="59"/>
      <c r="AA14" s="59"/>
      <c r="AB14" s="59"/>
      <c r="AC14" s="59"/>
      <c r="AD14" s="59"/>
      <c r="AE14" s="59"/>
      <c r="AF14" s="59"/>
    </row>
    <row r="15" spans="1:41" ht="8.1" customHeight="1">
      <c r="U15" s="5"/>
      <c r="V15" s="5"/>
      <c r="W15" s="5"/>
      <c r="X15" s="5"/>
      <c r="Y15" s="5"/>
      <c r="Z15" s="5"/>
      <c r="AA15" s="5"/>
      <c r="AB15" s="5"/>
      <c r="AC15" s="5"/>
      <c r="AD15" s="5"/>
      <c r="AE15" s="5"/>
      <c r="AF15" s="5"/>
    </row>
    <row r="16" spans="1:41">
      <c r="F16" s="178" t="s">
        <v>157</v>
      </c>
      <c r="G16" s="202" t="s">
        <v>644</v>
      </c>
      <c r="H16" s="202"/>
      <c r="I16" s="202"/>
      <c r="J16" s="202"/>
      <c r="K16" s="202"/>
      <c r="L16" s="202"/>
      <c r="M16" s="202"/>
      <c r="N16" s="202"/>
      <c r="O16" s="202"/>
      <c r="P16" s="202"/>
      <c r="Q16" s="202"/>
      <c r="R16" s="202"/>
      <c r="S16" s="202"/>
      <c r="T16" s="202"/>
      <c r="U16" s="59"/>
      <c r="V16" s="59"/>
      <c r="W16" s="59"/>
      <c r="X16" s="59"/>
      <c r="Y16" s="59"/>
      <c r="Z16" s="59"/>
      <c r="AA16" s="59"/>
      <c r="AB16" s="59"/>
      <c r="AC16" s="59"/>
      <c r="AD16" s="59"/>
      <c r="AE16" s="59"/>
      <c r="AF16" s="59"/>
    </row>
    <row r="17" spans="6:32">
      <c r="F17" s="178"/>
      <c r="G17" s="202" t="s">
        <v>645</v>
      </c>
      <c r="H17" s="202"/>
      <c r="I17" s="202"/>
      <c r="J17" s="202"/>
      <c r="K17" s="202"/>
      <c r="L17" s="202"/>
      <c r="M17" s="202"/>
      <c r="N17" s="202"/>
      <c r="O17" s="202"/>
      <c r="P17" s="202"/>
      <c r="Q17" s="202"/>
      <c r="R17" s="202"/>
      <c r="S17" s="202"/>
      <c r="T17" s="202"/>
      <c r="U17" s="185"/>
      <c r="V17" s="186"/>
      <c r="W17" s="186"/>
      <c r="X17" s="186"/>
      <c r="Y17" s="186"/>
      <c r="Z17" s="186"/>
      <c r="AA17" s="186"/>
      <c r="AB17" s="186"/>
      <c r="AC17" s="186"/>
      <c r="AD17" s="186"/>
      <c r="AE17" s="186"/>
      <c r="AF17" s="187"/>
    </row>
    <row r="18" spans="6:32">
      <c r="F18" s="178"/>
      <c r="G18" s="202" t="s">
        <v>646</v>
      </c>
      <c r="H18" s="202"/>
      <c r="I18" s="202"/>
      <c r="J18" s="202"/>
      <c r="K18" s="202"/>
      <c r="L18" s="202"/>
      <c r="M18" s="202"/>
      <c r="N18" s="202"/>
      <c r="O18" s="202"/>
      <c r="P18" s="202"/>
      <c r="Q18" s="202"/>
      <c r="R18" s="202"/>
      <c r="S18" s="202"/>
      <c r="T18" s="202"/>
      <c r="U18" s="59"/>
      <c r="V18" s="59"/>
      <c r="W18" s="59"/>
      <c r="X18" s="59"/>
      <c r="Y18" s="59"/>
      <c r="Z18" s="59"/>
      <c r="AA18" s="59"/>
      <c r="AB18" s="59"/>
      <c r="AC18" s="59"/>
      <c r="AD18" s="59"/>
      <c r="AE18" s="59"/>
      <c r="AF18" s="59"/>
    </row>
    <row r="19" spans="6:32">
      <c r="F19" s="178"/>
      <c r="G19" s="202" t="s">
        <v>647</v>
      </c>
      <c r="H19" s="202"/>
      <c r="I19" s="202"/>
      <c r="J19" s="202"/>
      <c r="K19" s="202"/>
      <c r="L19" s="202"/>
      <c r="M19" s="202"/>
      <c r="N19" s="202"/>
      <c r="O19" s="202"/>
      <c r="P19" s="202"/>
      <c r="Q19" s="202"/>
      <c r="R19" s="202"/>
      <c r="S19" s="202"/>
      <c r="T19" s="202"/>
      <c r="U19" s="59"/>
      <c r="V19" s="59"/>
      <c r="W19" s="59"/>
      <c r="X19" s="59"/>
      <c r="Y19" s="59"/>
      <c r="Z19" s="59"/>
      <c r="AA19" s="59"/>
      <c r="AB19" s="59"/>
      <c r="AC19" s="59"/>
      <c r="AD19" s="59"/>
      <c r="AE19" s="59"/>
      <c r="AF19" s="59"/>
    </row>
    <row r="20" spans="6:32">
      <c r="F20" s="178"/>
      <c r="G20" s="202" t="s">
        <v>648</v>
      </c>
      <c r="H20" s="202"/>
      <c r="I20" s="202"/>
      <c r="J20" s="202"/>
      <c r="K20" s="202"/>
      <c r="L20" s="202"/>
      <c r="M20" s="202"/>
      <c r="N20" s="202"/>
      <c r="O20" s="202"/>
      <c r="P20" s="202"/>
      <c r="Q20" s="202"/>
      <c r="R20" s="202"/>
      <c r="S20" s="202"/>
      <c r="T20" s="202"/>
      <c r="U20" s="59"/>
      <c r="V20" s="59"/>
      <c r="W20" s="59"/>
      <c r="X20" s="59"/>
      <c r="Y20" s="59"/>
      <c r="Z20" s="59"/>
      <c r="AA20" s="59"/>
      <c r="AB20" s="59"/>
      <c r="AC20" s="59"/>
      <c r="AD20" s="59"/>
      <c r="AE20" s="59"/>
      <c r="AF20" s="59"/>
    </row>
    <row r="21" spans="6:32" ht="8.1" customHeight="1"/>
    <row r="44" spans="1:20" customFormat="1" hidden="1">
      <c r="A44" s="4"/>
      <c r="T44" t="s">
        <v>415</v>
      </c>
    </row>
    <row r="45" spans="1:20" customFormat="1" hidden="1">
      <c r="A45" s="4"/>
      <c r="T45" t="s">
        <v>416</v>
      </c>
    </row>
    <row r="46" spans="1:20" customFormat="1" hidden="1">
      <c r="A46" s="4"/>
      <c r="T46" t="s">
        <v>417</v>
      </c>
    </row>
    <row r="47" spans="1:20" customFormat="1" hidden="1">
      <c r="A47" s="4"/>
      <c r="T47" t="s">
        <v>418</v>
      </c>
    </row>
    <row r="48" spans="1:20" customFormat="1" hidden="1">
      <c r="A48" s="4"/>
      <c r="T48" t="s">
        <v>419</v>
      </c>
    </row>
    <row r="49" spans="1:20" customFormat="1" hidden="1">
      <c r="A49" s="4"/>
      <c r="T49" t="s">
        <v>420</v>
      </c>
    </row>
    <row r="50" spans="1:20" customFormat="1" hidden="1">
      <c r="A50" s="4"/>
      <c r="T50" t="s">
        <v>421</v>
      </c>
    </row>
    <row r="51" spans="1:20" customFormat="1" hidden="1">
      <c r="A51" s="4"/>
      <c r="T51" t="s">
        <v>422</v>
      </c>
    </row>
    <row r="52" spans="1:20" customFormat="1" hidden="1">
      <c r="A52" s="4"/>
      <c r="T52" t="s">
        <v>423</v>
      </c>
    </row>
    <row r="53" spans="1:20" customFormat="1" hidden="1">
      <c r="A53" s="4"/>
      <c r="T53" t="s">
        <v>424</v>
      </c>
    </row>
    <row r="54" spans="1:20" hidden="1"/>
  </sheetData>
  <sheetProtection selectLockedCells="1"/>
  <mergeCells count="27">
    <mergeCell ref="F16:F20"/>
    <mergeCell ref="G16:T16"/>
    <mergeCell ref="G17:T17"/>
    <mergeCell ref="U17:AF17"/>
    <mergeCell ref="G18:T18"/>
    <mergeCell ref="G19:T19"/>
    <mergeCell ref="G20:T20"/>
    <mergeCell ref="H3:S6"/>
    <mergeCell ref="U3:AF3"/>
    <mergeCell ref="U4:U9"/>
    <mergeCell ref="V4:V9"/>
    <mergeCell ref="W4:W9"/>
    <mergeCell ref="X4:X9"/>
    <mergeCell ref="Y4:Y9"/>
    <mergeCell ref="Z4:Z9"/>
    <mergeCell ref="AA4:AA9"/>
    <mergeCell ref="AB4:AB9"/>
    <mergeCell ref="AC4:AC9"/>
    <mergeCell ref="AD4:AD9"/>
    <mergeCell ref="AE4:AE9"/>
    <mergeCell ref="AF4:AF9"/>
    <mergeCell ref="F10:F14"/>
    <mergeCell ref="G10:T10"/>
    <mergeCell ref="G11:T11"/>
    <mergeCell ref="G12:T12"/>
    <mergeCell ref="G13:T13"/>
    <mergeCell ref="G14:T14"/>
  </mergeCells>
  <conditionalFormatting sqref="U10:AF14">
    <cfRule type="expression" dxfId="59" priority="8">
      <formula>U10="Yes"</formula>
    </cfRule>
  </conditionalFormatting>
  <conditionalFormatting sqref="U10:AF14">
    <cfRule type="expression" dxfId="58" priority="7">
      <formula>U10="No"</formula>
    </cfRule>
  </conditionalFormatting>
  <conditionalFormatting sqref="U17">
    <cfRule type="expression" dxfId="57" priority="6">
      <formula>U17="Yes"</formula>
    </cfRule>
  </conditionalFormatting>
  <conditionalFormatting sqref="U17">
    <cfRule type="expression" dxfId="56" priority="5">
      <formula>U17="No"</formula>
    </cfRule>
  </conditionalFormatting>
  <conditionalFormatting sqref="U16:AF16">
    <cfRule type="expression" dxfId="55" priority="4">
      <formula>U16="Yes"</formula>
    </cfRule>
  </conditionalFormatting>
  <conditionalFormatting sqref="U16:AF16">
    <cfRule type="expression" dxfId="54" priority="3">
      <formula>U16="No"</formula>
    </cfRule>
  </conditionalFormatting>
  <conditionalFormatting sqref="U18:AF20">
    <cfRule type="expression" dxfId="53" priority="2">
      <formula>U18="Yes"</formula>
    </cfRule>
  </conditionalFormatting>
  <conditionalFormatting sqref="U18:AF20">
    <cfRule type="expression" dxfId="52" priority="1">
      <formula>U18="No"</formula>
    </cfRule>
  </conditionalFormatting>
  <pageMargins left="0.7" right="0.7" top="0.75" bottom="0.75" header="0.3" footer="0.3"/>
  <pageSetup paperSize="9" scale="8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C00-000000000000}">
          <x14:formula1>
            <xm:f>'Data validation'!$O$2:$O$4</xm:f>
          </x14:formula1>
          <xm:sqref>U10:AF14 U16:AF16 U18:AF20</xm:sqref>
        </x14:dataValidation>
        <x14:dataValidation type="list" allowBlank="1" showInputMessage="1" showErrorMessage="1" xr:uid="{00000000-0002-0000-0C00-000001000000}">
          <x14:formula1>
            <xm:f>'Data validation'!$C$2:$C$29</xm:f>
          </x14:formula1>
          <xm:sqref>U4:AF9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theme="6" tint="0.39997558519241921"/>
    <pageSetUpPr fitToPage="1"/>
  </sheetPr>
  <dimension ref="A1:X19"/>
  <sheetViews>
    <sheetView topLeftCell="A2" workbookViewId="0">
      <selection activeCell="S3" sqref="B3:S19"/>
    </sheetView>
  </sheetViews>
  <sheetFormatPr defaultColWidth="9.140625" defaultRowHeight="15"/>
  <cols>
    <col min="1" max="1" width="5.7109375" style="4" customWidth="1"/>
    <col min="2" max="16384" width="9.140625" style="4"/>
  </cols>
  <sheetData>
    <row r="1" spans="1:24" hidden="1">
      <c r="A1" s="4" t="e">
        <f t="shared" ref="A1:X1" ca="1" si="0">CELL("width",A1)</f>
        <v>#VALUE!</v>
      </c>
      <c r="B1" s="4" t="e">
        <f t="shared" ca="1" si="0"/>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row>
    <row r="3" spans="1:24" ht="21">
      <c r="J3" s="7" t="e">
        <f ca="1">Menu!$E$2&amp;" - "&amp;REPLACE(CELL("filename",$A$1),1,FIND("]",CELL("filename",$A$1))+3,"")&amp;": Term "&amp;Menu!$R$2</f>
        <v>#VALUE!</v>
      </c>
    </row>
    <row r="4" spans="1:24" ht="21">
      <c r="J4" s="7"/>
    </row>
    <row r="5" spans="1:24" ht="20.100000000000001" customHeight="1">
      <c r="B5" s="96" t="s">
        <v>425</v>
      </c>
      <c r="C5" s="95"/>
      <c r="D5" s="95"/>
      <c r="E5" s="95"/>
      <c r="F5" s="95"/>
      <c r="G5" s="95"/>
      <c r="H5" s="95"/>
      <c r="I5" s="95"/>
      <c r="J5" s="95"/>
      <c r="K5" s="95"/>
      <c r="L5" s="95"/>
      <c r="M5" s="95"/>
      <c r="N5" s="95"/>
      <c r="O5" s="95"/>
      <c r="P5" s="95"/>
    </row>
    <row r="6" spans="1:24">
      <c r="B6" s="56"/>
      <c r="C6" s="22" t="s">
        <v>649</v>
      </c>
      <c r="D6" s="22"/>
      <c r="E6" s="22"/>
      <c r="F6" s="22"/>
      <c r="G6" s="22"/>
      <c r="H6" s="22"/>
      <c r="I6" s="22"/>
      <c r="J6" s="22"/>
      <c r="K6" s="22"/>
      <c r="L6" s="22"/>
      <c r="M6" s="22"/>
      <c r="N6" s="22"/>
      <c r="O6" s="22"/>
      <c r="P6" s="22"/>
      <c r="Q6" s="22"/>
      <c r="R6" s="22"/>
      <c r="S6" s="22"/>
    </row>
    <row r="7" spans="1:24">
      <c r="B7" s="56"/>
      <c r="C7" s="22" t="s">
        <v>650</v>
      </c>
      <c r="D7" s="22"/>
      <c r="E7" s="22"/>
      <c r="F7" s="22"/>
      <c r="G7" s="22"/>
      <c r="H7" s="22"/>
      <c r="I7" s="22"/>
      <c r="J7" s="22"/>
      <c r="K7" s="22"/>
      <c r="L7" s="22"/>
      <c r="M7" s="22"/>
      <c r="N7" s="22"/>
      <c r="O7" s="22"/>
      <c r="P7" s="22"/>
      <c r="Q7" s="22"/>
      <c r="R7" s="22"/>
      <c r="S7" s="22"/>
    </row>
    <row r="8" spans="1:24">
      <c r="B8" s="56"/>
      <c r="C8" s="22" t="s">
        <v>651</v>
      </c>
      <c r="D8" s="22"/>
      <c r="E8" s="22"/>
      <c r="F8" s="22"/>
      <c r="G8" s="22"/>
      <c r="H8" s="22"/>
      <c r="I8" s="22"/>
      <c r="J8" s="22"/>
      <c r="K8" s="22"/>
      <c r="L8" s="22"/>
      <c r="M8" s="22"/>
      <c r="N8" s="22"/>
      <c r="O8" s="22"/>
      <c r="P8" s="22"/>
      <c r="Q8" s="22"/>
      <c r="R8" s="22"/>
      <c r="S8" s="22"/>
    </row>
    <row r="9" spans="1:24">
      <c r="B9" s="56"/>
      <c r="C9" s="22" t="s">
        <v>652</v>
      </c>
      <c r="D9" s="22"/>
      <c r="E9" s="22"/>
      <c r="F9" s="22"/>
      <c r="G9" s="22"/>
      <c r="H9" s="22"/>
      <c r="I9" s="22"/>
      <c r="J9" s="22"/>
      <c r="K9" s="22"/>
      <c r="L9" s="22"/>
      <c r="M9" s="22"/>
      <c r="N9" s="22"/>
      <c r="O9" s="22"/>
      <c r="P9" s="22"/>
      <c r="Q9" s="22"/>
      <c r="R9" s="22"/>
      <c r="S9" s="22"/>
    </row>
    <row r="11" spans="1:24">
      <c r="B11" s="56"/>
      <c r="C11" s="22" t="s">
        <v>653</v>
      </c>
      <c r="D11" s="22"/>
      <c r="E11" s="22"/>
      <c r="F11" s="22"/>
      <c r="G11" s="22"/>
      <c r="H11" s="22"/>
      <c r="I11" s="22"/>
      <c r="J11" s="22"/>
      <c r="K11" s="22"/>
      <c r="L11" s="22"/>
      <c r="M11" s="22"/>
      <c r="N11" s="22"/>
      <c r="O11" s="22"/>
      <c r="P11" s="22"/>
      <c r="Q11" s="22"/>
      <c r="R11" s="22"/>
      <c r="S11" s="22"/>
    </row>
    <row r="12" spans="1:24">
      <c r="B12" s="56"/>
      <c r="C12" s="22" t="s">
        <v>654</v>
      </c>
      <c r="D12" s="22"/>
      <c r="E12" s="22"/>
      <c r="F12" s="22"/>
      <c r="G12" s="22"/>
      <c r="H12" s="22"/>
      <c r="I12" s="22"/>
      <c r="J12" s="22"/>
      <c r="K12" s="22"/>
      <c r="L12" s="22"/>
      <c r="M12" s="22"/>
      <c r="N12" s="22"/>
      <c r="O12" s="22"/>
      <c r="P12" s="22"/>
      <c r="Q12" s="22"/>
      <c r="R12" s="22"/>
      <c r="S12" s="22"/>
    </row>
    <row r="13" spans="1:24">
      <c r="B13" s="56"/>
      <c r="C13" s="22" t="s">
        <v>655</v>
      </c>
      <c r="D13" s="22"/>
      <c r="E13" s="22"/>
      <c r="F13" s="22"/>
      <c r="G13" s="22"/>
      <c r="H13" s="22"/>
      <c r="I13" s="22"/>
      <c r="J13" s="22"/>
      <c r="K13" s="22"/>
      <c r="L13" s="22"/>
      <c r="M13" s="22"/>
      <c r="N13" s="22"/>
      <c r="O13" s="22"/>
      <c r="P13" s="22"/>
      <c r="Q13" s="22"/>
      <c r="R13" s="22"/>
      <c r="S13" s="22"/>
    </row>
    <row r="15" spans="1:24" ht="21" customHeight="1">
      <c r="B15" s="96" t="s">
        <v>455</v>
      </c>
      <c r="C15" s="95"/>
      <c r="D15" s="95"/>
      <c r="E15" s="95"/>
      <c r="F15" s="95"/>
      <c r="G15" s="95"/>
      <c r="H15" s="95"/>
      <c r="I15" s="95"/>
      <c r="J15" s="95"/>
      <c r="K15" s="95"/>
      <c r="L15" s="95"/>
      <c r="M15" s="95"/>
      <c r="N15" s="95"/>
      <c r="O15" s="95"/>
      <c r="P15" s="95"/>
      <c r="Q15" s="95"/>
      <c r="R15" s="95"/>
      <c r="S15" s="95"/>
    </row>
    <row r="16" spans="1:24">
      <c r="B16" s="56"/>
      <c r="C16" s="22" t="s">
        <v>656</v>
      </c>
      <c r="D16" s="22"/>
      <c r="E16" s="22"/>
      <c r="F16" s="22"/>
      <c r="G16" s="22"/>
      <c r="H16" s="22"/>
      <c r="I16" s="22"/>
      <c r="J16" s="22"/>
      <c r="K16" s="22"/>
      <c r="L16" s="22"/>
      <c r="M16" s="22"/>
      <c r="N16" s="22"/>
      <c r="O16" s="22"/>
      <c r="P16" s="22"/>
      <c r="Q16" s="22"/>
      <c r="R16" s="22"/>
      <c r="S16" s="22"/>
    </row>
    <row r="17" spans="2:19">
      <c r="B17" s="56"/>
      <c r="C17" s="22" t="s">
        <v>657</v>
      </c>
      <c r="D17" s="22"/>
      <c r="E17" s="22"/>
      <c r="F17" s="22"/>
      <c r="G17" s="22"/>
      <c r="H17" s="22"/>
      <c r="I17" s="22"/>
      <c r="J17" s="22"/>
      <c r="K17" s="22"/>
      <c r="L17" s="22"/>
      <c r="M17" s="22"/>
      <c r="N17" s="22"/>
      <c r="O17" s="22"/>
      <c r="P17" s="22"/>
      <c r="Q17" s="22"/>
      <c r="R17" s="22"/>
      <c r="S17" s="22"/>
    </row>
    <row r="18" spans="2:19">
      <c r="B18" s="56"/>
      <c r="C18" s="22" t="s">
        <v>658</v>
      </c>
      <c r="D18" s="22"/>
      <c r="E18" s="22"/>
      <c r="F18" s="22"/>
      <c r="G18" s="22"/>
      <c r="H18" s="22"/>
      <c r="I18" s="22"/>
      <c r="J18" s="22"/>
      <c r="K18" s="22"/>
      <c r="L18" s="22"/>
      <c r="M18" s="22"/>
      <c r="N18" s="22"/>
      <c r="O18" s="22"/>
      <c r="P18" s="22"/>
      <c r="Q18" s="22"/>
      <c r="R18" s="22"/>
      <c r="S18" s="22"/>
    </row>
    <row r="19" spans="2:19">
      <c r="B19" s="56"/>
      <c r="C19" s="22" t="s">
        <v>659</v>
      </c>
      <c r="D19" s="22"/>
      <c r="E19" s="22"/>
      <c r="F19" s="22"/>
      <c r="G19" s="22"/>
      <c r="H19" s="22"/>
      <c r="I19" s="22"/>
      <c r="J19" s="22"/>
      <c r="K19" s="22"/>
      <c r="L19" s="22"/>
      <c r="M19" s="22"/>
      <c r="N19" s="22"/>
      <c r="O19" s="22"/>
      <c r="P19" s="22"/>
      <c r="Q19" s="22"/>
      <c r="R19" s="22"/>
      <c r="S19" s="22"/>
    </row>
  </sheetData>
  <sheetProtection selectLockedCells="1"/>
  <conditionalFormatting sqref="B6:B9">
    <cfRule type="expression" dxfId="51" priority="8">
      <formula>B6="Yes"</formula>
    </cfRule>
  </conditionalFormatting>
  <conditionalFormatting sqref="B6:B9">
    <cfRule type="expression" dxfId="50" priority="7">
      <formula>B6="No"</formula>
    </cfRule>
  </conditionalFormatting>
  <conditionalFormatting sqref="B11:B13">
    <cfRule type="expression" dxfId="49" priority="6">
      <formula>B11="Yes"</formula>
    </cfRule>
  </conditionalFormatting>
  <conditionalFormatting sqref="B11:B13">
    <cfRule type="expression" dxfId="48" priority="5">
      <formula>B11="No"</formula>
    </cfRule>
  </conditionalFormatting>
  <conditionalFormatting sqref="B16:B19">
    <cfRule type="expression" dxfId="47" priority="2">
      <formula>B16="Yes"</formula>
    </cfRule>
  </conditionalFormatting>
  <conditionalFormatting sqref="B16:B19">
    <cfRule type="expression" dxfId="46" priority="1">
      <formula>B16="No"</formula>
    </cfRule>
  </conditionalFormatting>
  <pageMargins left="0.7" right="0.7" top="0.75" bottom="0.75" header="0.3" footer="0.3"/>
  <pageSetup paperSize="9" scale="79"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'Data validation'!$O$2:$O$4</xm:f>
          </x14:formula1>
          <xm:sqref>B6:B9 B11:B13 B16:B19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theme="6" tint="0.39997558519241921"/>
    <pageSetUpPr fitToPage="1"/>
  </sheetPr>
  <dimension ref="A1:U31"/>
  <sheetViews>
    <sheetView topLeftCell="A2" workbookViewId="0">
      <selection activeCell="M31" sqref="B3:M31"/>
    </sheetView>
  </sheetViews>
  <sheetFormatPr defaultColWidth="9.140625" defaultRowHeight="15"/>
  <cols>
    <col min="1" max="1" width="9.140625" style="4"/>
    <col min="2" max="2" width="16.42578125" style="4" customWidth="1"/>
    <col min="3" max="3" width="14.42578125" style="4" customWidth="1"/>
    <col min="4" max="4" width="13.140625" style="4" customWidth="1"/>
    <col min="5" max="5" width="15.5703125" style="4" customWidth="1"/>
    <col min="6" max="6" width="13.85546875" style="4" customWidth="1"/>
    <col min="7" max="8" width="8.7109375" style="4" customWidth="1"/>
    <col min="9" max="16384" width="9.140625" style="4"/>
  </cols>
  <sheetData>
    <row r="1" spans="1:21" hidden="1">
      <c r="A1" s="4" t="e">
        <f ca="1">CELL("width",A1)</f>
        <v>#VALUE!</v>
      </c>
      <c r="B1" s="4" t="e">
        <f t="shared" ref="B1:T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ca="1">SUM(A1:T1)</f>
        <v>#VALUE!</v>
      </c>
    </row>
    <row r="3" spans="1:21" ht="21">
      <c r="I3" s="7" t="e">
        <f ca="1">Menu!$E$2&amp;" - "&amp;REPLACE(CELL("filename",$A$1),1,FIND("]",CELL("filename",$A$1))+3,"")&amp;": Term "&amp;Menu!$R$2</f>
        <v>#VALUE!</v>
      </c>
    </row>
    <row r="5" spans="1:21" ht="21">
      <c r="B5" s="189" t="s">
        <v>425</v>
      </c>
      <c r="C5" s="189"/>
      <c r="D5" s="189"/>
      <c r="E5" s="189"/>
      <c r="F5" s="189"/>
    </row>
    <row r="6" spans="1:21" ht="20.100000000000001" customHeight="1">
      <c r="B6" s="188" t="s">
        <v>660</v>
      </c>
      <c r="C6" s="188"/>
      <c r="D6" s="188"/>
      <c r="E6" s="188"/>
      <c r="F6" s="188"/>
    </row>
    <row r="7" spans="1:21" s="10" customFormat="1" ht="35.1" customHeight="1">
      <c r="B7" s="21" t="s">
        <v>294</v>
      </c>
      <c r="C7" s="21" t="s">
        <v>661</v>
      </c>
      <c r="D7" s="21" t="s">
        <v>662</v>
      </c>
      <c r="E7" s="21" t="s">
        <v>76</v>
      </c>
      <c r="F7" s="21" t="s">
        <v>71</v>
      </c>
      <c r="N7" s="4"/>
    </row>
    <row r="8" spans="1:21">
      <c r="B8" s="60"/>
      <c r="C8" s="60"/>
      <c r="D8" s="60"/>
      <c r="E8" s="60"/>
      <c r="F8" s="60"/>
      <c r="G8" s="22" t="s">
        <v>663</v>
      </c>
      <c r="H8" s="22"/>
      <c r="I8" s="22"/>
      <c r="J8" s="22"/>
      <c r="K8" s="22"/>
      <c r="L8" s="22"/>
      <c r="M8" s="22"/>
    </row>
    <row r="9" spans="1:21">
      <c r="B9" s="60"/>
      <c r="C9" s="60"/>
      <c r="D9" s="60"/>
      <c r="E9" s="60"/>
      <c r="F9" s="60"/>
      <c r="G9" s="22" t="s">
        <v>664</v>
      </c>
      <c r="H9" s="22"/>
      <c r="I9" s="22"/>
      <c r="J9" s="22"/>
      <c r="K9" s="22"/>
      <c r="L9" s="22"/>
      <c r="M9" s="22"/>
    </row>
    <row r="10" spans="1:21">
      <c r="B10" s="60"/>
      <c r="C10" s="60"/>
      <c r="D10" s="60"/>
      <c r="E10" s="60"/>
      <c r="F10" s="60"/>
      <c r="G10" s="22" t="s">
        <v>665</v>
      </c>
      <c r="H10" s="22"/>
      <c r="I10" s="22"/>
      <c r="J10" s="22"/>
      <c r="K10" s="22"/>
      <c r="L10" s="22"/>
      <c r="M10" s="22"/>
    </row>
    <row r="11" spans="1:21">
      <c r="B11" s="60"/>
      <c r="C11" s="60"/>
      <c r="D11" s="60"/>
      <c r="F11" s="60"/>
      <c r="G11" s="22" t="s">
        <v>666</v>
      </c>
      <c r="H11" s="22"/>
      <c r="I11" s="22"/>
      <c r="J11" s="22"/>
      <c r="K11" s="22"/>
      <c r="L11" s="22"/>
      <c r="M11" s="22"/>
    </row>
    <row r="12" spans="1:21">
      <c r="B12" s="60"/>
      <c r="C12" s="60"/>
      <c r="D12" s="60"/>
      <c r="F12" s="60"/>
      <c r="G12" s="22" t="s">
        <v>667</v>
      </c>
      <c r="H12" s="22"/>
      <c r="I12" s="22"/>
      <c r="J12" s="22"/>
      <c r="K12" s="22"/>
      <c r="L12" s="22"/>
      <c r="M12" s="22"/>
    </row>
    <row r="13" spans="1:21">
      <c r="B13" s="60"/>
      <c r="C13" s="60"/>
      <c r="D13" s="60"/>
      <c r="F13" s="60"/>
      <c r="G13" s="22" t="s">
        <v>668</v>
      </c>
      <c r="H13" s="22"/>
      <c r="I13" s="22"/>
      <c r="J13" s="22"/>
      <c r="K13" s="22"/>
      <c r="L13" s="22"/>
      <c r="M13" s="22"/>
    </row>
    <row r="14" spans="1:21">
      <c r="E14" s="60"/>
      <c r="F14" s="60"/>
      <c r="G14" s="23" t="s">
        <v>669</v>
      </c>
      <c r="H14" s="22"/>
      <c r="I14" s="22"/>
      <c r="J14" s="22"/>
      <c r="K14" s="22"/>
      <c r="L14" s="22"/>
      <c r="M14" s="22"/>
    </row>
    <row r="15" spans="1:21">
      <c r="E15" s="60"/>
      <c r="F15" s="60"/>
      <c r="G15" s="23" t="s">
        <v>670</v>
      </c>
      <c r="H15" s="22"/>
      <c r="I15" s="22"/>
      <c r="J15" s="22"/>
      <c r="K15" s="22"/>
      <c r="L15" s="22"/>
      <c r="M15" s="22"/>
    </row>
    <row r="16" spans="1:21">
      <c r="E16" s="60"/>
      <c r="F16" s="60"/>
      <c r="G16" s="23" t="s">
        <v>671</v>
      </c>
      <c r="H16" s="22"/>
      <c r="I16" s="22"/>
      <c r="J16" s="22"/>
      <c r="K16" s="22"/>
      <c r="L16" s="22"/>
      <c r="M16" s="22"/>
    </row>
    <row r="17" spans="2:13">
      <c r="E17" s="60"/>
      <c r="F17" s="60"/>
      <c r="G17" s="23" t="s">
        <v>672</v>
      </c>
      <c r="H17" s="22"/>
      <c r="I17" s="22"/>
      <c r="J17" s="22"/>
      <c r="K17" s="22"/>
      <c r="L17" s="22"/>
      <c r="M17" s="22"/>
    </row>
    <row r="18" spans="2:13">
      <c r="E18" s="60"/>
      <c r="F18" s="60"/>
      <c r="G18" s="23" t="s">
        <v>673</v>
      </c>
      <c r="H18" s="22"/>
      <c r="I18" s="22"/>
      <c r="J18" s="22"/>
      <c r="K18" s="22"/>
      <c r="L18" s="22"/>
      <c r="M18" s="22"/>
    </row>
    <row r="19" spans="2:13">
      <c r="E19" s="60"/>
      <c r="F19" s="60"/>
      <c r="G19" s="23" t="s">
        <v>674</v>
      </c>
      <c r="H19" s="22"/>
      <c r="I19" s="22"/>
      <c r="J19" s="22"/>
      <c r="K19" s="22"/>
      <c r="L19" s="22"/>
      <c r="M19" s="22"/>
    </row>
    <row r="21" spans="2:13">
      <c r="B21" s="8" t="s">
        <v>675</v>
      </c>
    </row>
    <row r="22" spans="2:13">
      <c r="B22" s="8"/>
    </row>
    <row r="23" spans="2:13" ht="27.75" customHeight="1">
      <c r="D23" s="99" t="s">
        <v>455</v>
      </c>
    </row>
    <row r="24" spans="2:13" ht="30">
      <c r="B24" s="21" t="s">
        <v>127</v>
      </c>
      <c r="C24" s="21" t="s">
        <v>676</v>
      </c>
      <c r="D24" s="10"/>
      <c r="E24" s="10"/>
      <c r="F24" s="10"/>
      <c r="G24" s="10"/>
      <c r="H24" s="10"/>
      <c r="I24" s="10"/>
      <c r="J24" s="10"/>
    </row>
    <row r="25" spans="2:13">
      <c r="B25" s="60"/>
      <c r="C25" s="60"/>
      <c r="D25" s="22" t="s">
        <v>663</v>
      </c>
      <c r="E25" s="22"/>
      <c r="F25" s="22"/>
      <c r="G25" s="22"/>
      <c r="H25" s="22"/>
      <c r="I25" s="22"/>
      <c r="J25" s="22"/>
    </row>
    <row r="26" spans="2:13">
      <c r="B26" s="60"/>
      <c r="C26" s="60"/>
      <c r="D26" s="22" t="s">
        <v>677</v>
      </c>
      <c r="E26" s="22"/>
      <c r="F26" s="22"/>
      <c r="G26" s="22"/>
      <c r="H26" s="22"/>
      <c r="I26" s="22"/>
      <c r="J26" s="22"/>
    </row>
    <row r="27" spans="2:13">
      <c r="B27" s="60"/>
      <c r="C27" s="60"/>
      <c r="D27" s="22" t="s">
        <v>666</v>
      </c>
      <c r="E27" s="22"/>
      <c r="F27" s="22"/>
      <c r="G27" s="22"/>
      <c r="H27" s="22"/>
      <c r="I27" s="22"/>
      <c r="J27" s="22"/>
    </row>
    <row r="28" spans="2:13">
      <c r="B28" s="60"/>
      <c r="C28" s="60"/>
      <c r="D28" s="22" t="s">
        <v>667</v>
      </c>
      <c r="E28" s="22"/>
      <c r="F28" s="22"/>
      <c r="G28" s="22"/>
      <c r="H28" s="22"/>
      <c r="I28" s="22"/>
      <c r="J28" s="22"/>
    </row>
    <row r="29" spans="2:13">
      <c r="B29" s="60"/>
      <c r="C29" s="60"/>
      <c r="D29" s="22" t="s">
        <v>668</v>
      </c>
      <c r="E29" s="22"/>
      <c r="F29" s="22"/>
      <c r="G29" s="22"/>
      <c r="H29" s="22"/>
      <c r="I29" s="22"/>
      <c r="J29" s="22"/>
    </row>
    <row r="30" spans="2:13">
      <c r="B30" s="60"/>
      <c r="C30" s="60"/>
      <c r="D30" s="23" t="s">
        <v>678</v>
      </c>
      <c r="E30" s="22"/>
      <c r="F30" s="22"/>
      <c r="G30" s="22"/>
      <c r="H30" s="22"/>
      <c r="I30" s="22"/>
      <c r="J30" s="22"/>
    </row>
    <row r="31" spans="2:13">
      <c r="B31" s="60"/>
      <c r="C31" s="60"/>
      <c r="D31" s="23" t="s">
        <v>679</v>
      </c>
      <c r="E31" s="22"/>
      <c r="F31" s="22"/>
      <c r="G31" s="22"/>
      <c r="H31" s="22"/>
      <c r="I31" s="22"/>
      <c r="J31" s="22"/>
    </row>
  </sheetData>
  <sheetProtection selectLockedCells="1"/>
  <mergeCells count="2">
    <mergeCell ref="B6:F6"/>
    <mergeCell ref="B5:F5"/>
  </mergeCells>
  <conditionalFormatting sqref="B8:D13">
    <cfRule type="expression" dxfId="45" priority="15">
      <formula>B8="No"</formula>
    </cfRule>
  </conditionalFormatting>
  <conditionalFormatting sqref="B8:D13">
    <cfRule type="expression" dxfId="44" priority="16">
      <formula>B8="Yes"</formula>
    </cfRule>
  </conditionalFormatting>
  <conditionalFormatting sqref="E8:E10">
    <cfRule type="expression" dxfId="43" priority="13">
      <formula>E8="No"</formula>
    </cfRule>
  </conditionalFormatting>
  <conditionalFormatting sqref="E8:E10">
    <cfRule type="expression" dxfId="42" priority="14">
      <formula>E8="Yes"</formula>
    </cfRule>
  </conditionalFormatting>
  <conditionalFormatting sqref="F8:F19">
    <cfRule type="expression" dxfId="41" priority="11">
      <formula>F8="No"</formula>
    </cfRule>
  </conditionalFormatting>
  <conditionalFormatting sqref="F8:F19">
    <cfRule type="expression" dxfId="40" priority="12">
      <formula>F8="Yes"</formula>
    </cfRule>
  </conditionalFormatting>
  <conditionalFormatting sqref="E14:E19">
    <cfRule type="expression" dxfId="39" priority="9">
      <formula>E14="No"</formula>
    </cfRule>
  </conditionalFormatting>
  <conditionalFormatting sqref="E14:E19">
    <cfRule type="expression" dxfId="38" priority="10">
      <formula>E14="Yes"</formula>
    </cfRule>
  </conditionalFormatting>
  <conditionalFormatting sqref="C25:C31">
    <cfRule type="expression" dxfId="37" priority="3">
      <formula>C25="No"</formula>
    </cfRule>
  </conditionalFormatting>
  <conditionalFormatting sqref="C25:C31">
    <cfRule type="expression" dxfId="36" priority="4">
      <formula>C25="Yes"</formula>
    </cfRule>
  </conditionalFormatting>
  <conditionalFormatting sqref="B25:B31">
    <cfRule type="expression" dxfId="35" priority="1">
      <formula>B25="No"</formula>
    </cfRule>
  </conditionalFormatting>
  <conditionalFormatting sqref="B25:B31">
    <cfRule type="expression" dxfId="34" priority="2">
      <formula>B25="Yes"</formula>
    </cfRule>
  </conditionalFormatting>
  <pageMargins left="0.7" right="0.7" top="0.75" bottom="0.75" header="0.3" footer="0.3"/>
  <pageSetup paperSize="9" scale="95"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'Data validation'!$Q$3:$Q$103</xm:f>
          </x14:formula1>
          <xm:sqref>B8:D13 E8:E10 F8:F19 E14:E19 B25:C31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theme="5" tint="0.39997558519241921"/>
    <pageSetUpPr fitToPage="1"/>
  </sheetPr>
  <dimension ref="A1:AJ61"/>
  <sheetViews>
    <sheetView topLeftCell="B2" workbookViewId="0">
      <selection activeCell="S32" sqref="C3:AA32"/>
    </sheetView>
  </sheetViews>
  <sheetFormatPr defaultColWidth="9.140625" defaultRowHeight="15"/>
  <cols>
    <col min="1" max="27" width="5.7109375" style="4" customWidth="1"/>
    <col min="28" max="16384" width="9.140625" style="4"/>
  </cols>
  <sheetData>
    <row r="1" spans="1:36" hidden="1">
      <c r="A1" s="4" t="e">
        <f ca="1">CELL("width",A1)</f>
        <v>#VALUE!</v>
      </c>
      <c r="B1" s="4" t="e">
        <f t="shared" ref="B1:AJ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c r="Y1" s="4" t="e">
        <f t="shared" ca="1" si="0"/>
        <v>#VALUE!</v>
      </c>
      <c r="Z1" s="4" t="e">
        <f t="shared" ca="1" si="0"/>
        <v>#VALUE!</v>
      </c>
      <c r="AA1" s="4" t="e">
        <f t="shared" ca="1" si="0"/>
        <v>#VALUE!</v>
      </c>
      <c r="AB1" s="4" t="e">
        <f t="shared" ca="1" si="0"/>
        <v>#VALUE!</v>
      </c>
      <c r="AC1" s="4" t="e">
        <f t="shared" ca="1" si="0"/>
        <v>#VALUE!</v>
      </c>
      <c r="AD1" s="4" t="e">
        <f t="shared" ca="1" si="0"/>
        <v>#VALUE!</v>
      </c>
      <c r="AE1" s="4" t="e">
        <f t="shared" ca="1" si="0"/>
        <v>#VALUE!</v>
      </c>
      <c r="AF1" s="4" t="e">
        <f t="shared" ca="1" si="0"/>
        <v>#VALUE!</v>
      </c>
      <c r="AG1" s="4" t="e">
        <f t="shared" ca="1" si="0"/>
        <v>#VALUE!</v>
      </c>
      <c r="AH1" s="4" t="e">
        <f t="shared" ca="1" si="0"/>
        <v>#VALUE!</v>
      </c>
      <c r="AI1" s="4" t="e">
        <f t="shared" ca="1" si="0"/>
        <v>#VALUE!</v>
      </c>
      <c r="AJ1" s="4" t="e">
        <f t="shared" ca="1" si="0"/>
        <v>#VALUE!</v>
      </c>
    </row>
    <row r="3" spans="1:36" ht="21" customHeight="1">
      <c r="G3" s="175" t="e" vm="1">
        <f ca="1">[2]Menu!$E$2&amp;CHAR(10)&amp;REPLACE(CELL("filename",$A$1),1,FIND("]",CELL("filename",$A$1))+3,"")&amp;": Term "&amp;[2]Menu!$R$2</f>
        <v>#VALUE!</v>
      </c>
      <c r="H3" s="175"/>
      <c r="I3" s="175"/>
      <c r="J3" s="175"/>
      <c r="K3" s="175"/>
      <c r="L3" s="175"/>
      <c r="M3" s="175"/>
      <c r="N3" s="175"/>
      <c r="O3" s="175"/>
      <c r="P3" s="195" t="s">
        <v>326</v>
      </c>
      <c r="Q3" s="195"/>
      <c r="R3" s="195"/>
      <c r="S3" s="195"/>
      <c r="T3" s="195"/>
      <c r="U3" s="195"/>
      <c r="V3" s="195"/>
      <c r="W3" s="195"/>
      <c r="X3" s="195"/>
      <c r="Y3" s="195"/>
      <c r="Z3" s="195"/>
      <c r="AA3" s="195"/>
    </row>
    <row r="4" spans="1:36" ht="28.5" customHeight="1">
      <c r="G4" s="175"/>
      <c r="H4" s="175"/>
      <c r="I4" s="175"/>
      <c r="J4" s="175"/>
      <c r="K4" s="175"/>
      <c r="L4" s="175"/>
      <c r="M4" s="175"/>
      <c r="N4" s="175"/>
      <c r="O4" s="175"/>
      <c r="P4" s="196"/>
      <c r="Q4" s="196"/>
      <c r="R4" s="196"/>
      <c r="S4" s="196"/>
      <c r="T4" s="196"/>
      <c r="U4" s="196"/>
      <c r="V4" s="196"/>
      <c r="W4" s="196"/>
      <c r="X4" s="196"/>
      <c r="Y4" s="196"/>
      <c r="Z4" s="196"/>
      <c r="AA4" s="196"/>
    </row>
    <row r="5" spans="1:36" ht="21" customHeight="1">
      <c r="G5" s="175"/>
      <c r="H5" s="175"/>
      <c r="I5" s="175"/>
      <c r="J5" s="175"/>
      <c r="K5" s="175"/>
      <c r="L5" s="175"/>
      <c r="M5" s="175"/>
      <c r="N5" s="175"/>
      <c r="O5" s="175"/>
      <c r="P5" s="197"/>
      <c r="Q5" s="197"/>
      <c r="R5" s="197"/>
      <c r="S5" s="197"/>
      <c r="T5" s="197"/>
      <c r="U5" s="197"/>
      <c r="V5" s="197"/>
      <c r="W5" s="197"/>
      <c r="X5" s="197"/>
      <c r="Y5" s="197"/>
      <c r="Z5" s="197"/>
      <c r="AA5" s="197"/>
    </row>
    <row r="6" spans="1:36">
      <c r="G6" s="175"/>
      <c r="H6" s="175"/>
      <c r="I6" s="175"/>
      <c r="J6" s="175"/>
      <c r="K6" s="175"/>
      <c r="L6" s="175"/>
      <c r="M6" s="175"/>
      <c r="N6" s="175"/>
      <c r="O6" s="175"/>
      <c r="P6" s="197"/>
      <c r="Q6" s="197"/>
      <c r="R6" s="197"/>
      <c r="S6" s="197"/>
      <c r="T6" s="197"/>
      <c r="U6" s="197"/>
      <c r="V6" s="197"/>
      <c r="W6" s="197"/>
      <c r="X6" s="197"/>
      <c r="Y6" s="197"/>
      <c r="Z6" s="197"/>
      <c r="AA6" s="197"/>
    </row>
    <row r="7" spans="1:36" ht="15" customHeight="1">
      <c r="P7" s="197"/>
      <c r="Q7" s="197"/>
      <c r="R7" s="197"/>
      <c r="S7" s="197"/>
      <c r="T7" s="197"/>
      <c r="U7" s="197"/>
      <c r="V7" s="197"/>
      <c r="W7" s="197"/>
      <c r="X7" s="197"/>
      <c r="Y7" s="197"/>
      <c r="Z7" s="197"/>
      <c r="AA7" s="197"/>
    </row>
    <row r="8" spans="1:36">
      <c r="P8" s="197"/>
      <c r="Q8" s="197"/>
      <c r="R8" s="197"/>
      <c r="S8" s="197"/>
      <c r="T8" s="197"/>
      <c r="U8" s="197"/>
      <c r="V8" s="197"/>
      <c r="W8" s="197"/>
      <c r="X8" s="197"/>
      <c r="Y8" s="197"/>
      <c r="Z8" s="197"/>
      <c r="AA8" s="197"/>
    </row>
    <row r="9" spans="1:36">
      <c r="F9" s="195" t="s">
        <v>680</v>
      </c>
      <c r="G9" s="195"/>
      <c r="H9" s="195"/>
      <c r="I9" s="195"/>
      <c r="J9" s="195" t="s">
        <v>316</v>
      </c>
      <c r="K9" s="195"/>
      <c r="L9" s="195" t="s">
        <v>681</v>
      </c>
      <c r="M9" s="195"/>
      <c r="N9" s="195" t="s">
        <v>314</v>
      </c>
      <c r="O9" s="195"/>
      <c r="P9" s="198"/>
      <c r="Q9" s="198"/>
      <c r="R9" s="198"/>
      <c r="S9" s="198"/>
      <c r="T9" s="198"/>
      <c r="U9" s="198"/>
      <c r="V9" s="198"/>
      <c r="W9" s="198"/>
      <c r="X9" s="198"/>
      <c r="Y9" s="198"/>
      <c r="Z9" s="198"/>
      <c r="AA9" s="198"/>
    </row>
    <row r="10" spans="1:36">
      <c r="F10" s="190"/>
      <c r="G10" s="190"/>
      <c r="H10" s="190"/>
      <c r="I10" s="190"/>
      <c r="J10" s="190"/>
      <c r="K10" s="190"/>
      <c r="L10" s="191"/>
      <c r="M10" s="192"/>
      <c r="N10" s="193"/>
      <c r="O10" s="192"/>
      <c r="P10" s="94"/>
      <c r="Q10" s="59"/>
      <c r="R10" s="59"/>
      <c r="S10" s="59"/>
      <c r="T10" s="59"/>
      <c r="U10" s="59"/>
      <c r="V10" s="59"/>
      <c r="W10" s="59"/>
      <c r="X10" s="59"/>
      <c r="Y10" s="59"/>
      <c r="Z10" s="59"/>
      <c r="AA10" s="59"/>
    </row>
    <row r="11" spans="1:36">
      <c r="F11" s="190"/>
      <c r="G11" s="190"/>
      <c r="H11" s="190"/>
      <c r="I11" s="190"/>
      <c r="J11" s="190"/>
      <c r="K11" s="190"/>
      <c r="L11" s="191"/>
      <c r="M11" s="192"/>
      <c r="N11" s="193"/>
      <c r="O11" s="192"/>
      <c r="P11" s="94"/>
      <c r="Q11" s="59"/>
      <c r="R11" s="59"/>
      <c r="S11" s="59"/>
      <c r="T11" s="59"/>
      <c r="U11" s="59"/>
      <c r="V11" s="59"/>
      <c r="W11" s="59"/>
      <c r="X11" s="59"/>
      <c r="Y11" s="59"/>
      <c r="Z11" s="59"/>
      <c r="AA11" s="59"/>
    </row>
    <row r="12" spans="1:36">
      <c r="F12" s="190"/>
      <c r="G12" s="190"/>
      <c r="H12" s="190"/>
      <c r="I12" s="190"/>
      <c r="J12" s="190"/>
      <c r="K12" s="190"/>
      <c r="L12" s="191"/>
      <c r="M12" s="192"/>
      <c r="N12" s="194"/>
      <c r="O12" s="192"/>
      <c r="P12" s="94"/>
      <c r="Q12" s="59"/>
      <c r="R12" s="59"/>
      <c r="S12" s="59"/>
      <c r="T12" s="59"/>
      <c r="U12" s="59"/>
      <c r="V12" s="59"/>
      <c r="W12" s="59"/>
      <c r="X12" s="59"/>
      <c r="Y12" s="59"/>
      <c r="Z12" s="59"/>
      <c r="AA12" s="59"/>
    </row>
    <row r="13" spans="1:36">
      <c r="F13" s="190"/>
      <c r="G13" s="190"/>
      <c r="H13" s="190"/>
      <c r="I13" s="190"/>
      <c r="J13" s="190"/>
      <c r="K13" s="190"/>
      <c r="L13" s="191"/>
      <c r="M13" s="192"/>
      <c r="N13" s="193"/>
      <c r="O13" s="192"/>
      <c r="P13" s="94"/>
      <c r="Q13" s="59"/>
      <c r="R13" s="59"/>
      <c r="S13" s="59"/>
      <c r="T13" s="59"/>
      <c r="U13" s="59"/>
      <c r="V13" s="59"/>
      <c r="W13" s="59"/>
      <c r="X13" s="59"/>
      <c r="Y13" s="59"/>
      <c r="Z13" s="59"/>
      <c r="AA13" s="59"/>
    </row>
    <row r="14" spans="1:36">
      <c r="F14" s="190"/>
      <c r="G14" s="190"/>
      <c r="H14" s="190"/>
      <c r="I14" s="190"/>
      <c r="J14" s="190"/>
      <c r="K14" s="190"/>
      <c r="L14" s="191"/>
      <c r="M14" s="192"/>
      <c r="N14" s="193"/>
      <c r="O14" s="192"/>
      <c r="P14" s="94"/>
      <c r="Q14" s="59"/>
      <c r="R14" s="59"/>
      <c r="S14" s="59"/>
      <c r="T14" s="59"/>
      <c r="U14" s="59"/>
      <c r="V14" s="59"/>
      <c r="W14" s="59"/>
      <c r="X14" s="59"/>
      <c r="Y14" s="59"/>
      <c r="Z14" s="59"/>
      <c r="AA14" s="59"/>
    </row>
    <row r="15" spans="1:36">
      <c r="F15" s="190"/>
      <c r="G15" s="190"/>
      <c r="H15" s="190"/>
      <c r="I15" s="190"/>
      <c r="J15" s="190"/>
      <c r="K15" s="190"/>
      <c r="L15" s="191"/>
      <c r="M15" s="192"/>
      <c r="N15" s="193"/>
      <c r="O15" s="192"/>
      <c r="P15" s="94"/>
      <c r="Q15" s="59"/>
      <c r="R15" s="59"/>
      <c r="S15" s="59"/>
      <c r="T15" s="59"/>
      <c r="U15" s="59"/>
      <c r="V15" s="59"/>
      <c r="W15" s="59"/>
      <c r="X15" s="59"/>
      <c r="Y15" s="59"/>
      <c r="Z15" s="59"/>
      <c r="AA15" s="59"/>
    </row>
    <row r="16" spans="1:36">
      <c r="F16" s="190"/>
      <c r="G16" s="190"/>
      <c r="H16" s="190"/>
      <c r="I16" s="190"/>
      <c r="J16" s="190"/>
      <c r="K16" s="190"/>
      <c r="L16" s="191"/>
      <c r="M16" s="192"/>
      <c r="N16" s="193"/>
      <c r="O16" s="192"/>
      <c r="P16" s="94"/>
      <c r="Q16" s="59"/>
      <c r="R16" s="59"/>
      <c r="S16" s="59"/>
      <c r="T16" s="59"/>
      <c r="U16" s="59"/>
      <c r="V16" s="59"/>
      <c r="W16" s="59"/>
      <c r="X16" s="59"/>
      <c r="Y16" s="59"/>
      <c r="Z16" s="59"/>
      <c r="AA16" s="59"/>
    </row>
    <row r="17" spans="3:27">
      <c r="F17" s="190"/>
      <c r="G17" s="190"/>
      <c r="H17" s="190"/>
      <c r="I17" s="190"/>
      <c r="J17" s="190"/>
      <c r="K17" s="190"/>
      <c r="L17" s="191"/>
      <c r="M17" s="192"/>
      <c r="N17" s="193"/>
      <c r="O17" s="192"/>
      <c r="P17" s="94"/>
      <c r="Q17" s="59"/>
      <c r="R17" s="59"/>
      <c r="S17" s="59"/>
      <c r="T17" s="59"/>
      <c r="U17" s="59"/>
      <c r="V17" s="59"/>
      <c r="W17" s="59"/>
      <c r="X17" s="59"/>
      <c r="Y17" s="59"/>
      <c r="Z17" s="59"/>
      <c r="AA17" s="59"/>
    </row>
    <row r="18" spans="3:27">
      <c r="F18" s="190"/>
      <c r="G18" s="190"/>
      <c r="H18" s="190"/>
      <c r="I18" s="190"/>
      <c r="J18" s="190"/>
      <c r="K18" s="190"/>
      <c r="L18" s="191"/>
      <c r="M18" s="192"/>
      <c r="N18" s="193"/>
      <c r="O18" s="192"/>
      <c r="P18" s="94"/>
      <c r="Q18" s="59"/>
      <c r="R18" s="59"/>
      <c r="S18" s="59"/>
      <c r="T18" s="59"/>
      <c r="U18" s="59"/>
      <c r="V18" s="59"/>
      <c r="W18" s="59"/>
      <c r="X18" s="59"/>
      <c r="Y18" s="59"/>
      <c r="Z18" s="59"/>
      <c r="AA18" s="59"/>
    </row>
    <row r="19" spans="3:27">
      <c r="F19" s="190"/>
      <c r="G19" s="190"/>
      <c r="H19" s="190"/>
      <c r="I19" s="190"/>
      <c r="J19" s="190"/>
      <c r="K19" s="190"/>
      <c r="L19" s="191"/>
      <c r="M19" s="192"/>
      <c r="N19" s="193"/>
      <c r="O19" s="192"/>
      <c r="P19" s="94"/>
      <c r="Q19" s="59"/>
      <c r="R19" s="59"/>
      <c r="S19" s="59"/>
      <c r="T19" s="59"/>
      <c r="U19" s="59"/>
      <c r="V19" s="59"/>
      <c r="W19" s="59"/>
      <c r="X19" s="59"/>
      <c r="Y19" s="59"/>
      <c r="Z19" s="59"/>
      <c r="AA19" s="59"/>
    </row>
    <row r="20" spans="3:27">
      <c r="F20" s="190"/>
      <c r="G20" s="190"/>
      <c r="H20" s="190"/>
      <c r="I20" s="190"/>
      <c r="J20" s="190"/>
      <c r="K20" s="190"/>
      <c r="L20" s="191"/>
      <c r="M20" s="192"/>
      <c r="N20" s="193"/>
      <c r="O20" s="192"/>
      <c r="P20" s="94"/>
      <c r="Q20" s="59"/>
      <c r="R20" s="59"/>
      <c r="S20" s="59"/>
      <c r="T20" s="59"/>
      <c r="U20" s="59"/>
      <c r="V20" s="59"/>
      <c r="W20" s="59"/>
      <c r="X20" s="59"/>
      <c r="Y20" s="59"/>
      <c r="Z20" s="59"/>
      <c r="AA20" s="59"/>
    </row>
    <row r="21" spans="3:27">
      <c r="F21" s="190"/>
      <c r="G21" s="190"/>
      <c r="H21" s="190"/>
      <c r="I21" s="190"/>
      <c r="J21" s="190"/>
      <c r="K21" s="190"/>
      <c r="L21" s="191"/>
      <c r="M21" s="192"/>
      <c r="N21" s="193"/>
      <c r="O21" s="192"/>
      <c r="P21" s="94"/>
      <c r="Q21" s="59"/>
      <c r="R21" s="59"/>
      <c r="S21" s="59"/>
      <c r="T21" s="59"/>
      <c r="U21" s="59"/>
      <c r="V21" s="59"/>
      <c r="W21" s="59"/>
      <c r="X21" s="59"/>
      <c r="Y21" s="59"/>
      <c r="Z21" s="59"/>
      <c r="AA21" s="59"/>
    </row>
    <row r="22" spans="3:27">
      <c r="F22" s="190"/>
      <c r="G22" s="190"/>
      <c r="H22" s="190"/>
      <c r="I22" s="190"/>
      <c r="J22" s="190"/>
      <c r="K22" s="190"/>
      <c r="L22" s="191"/>
      <c r="M22" s="192"/>
      <c r="N22" s="193"/>
      <c r="O22" s="192"/>
      <c r="P22" s="94"/>
      <c r="Q22" s="59"/>
      <c r="R22" s="59"/>
      <c r="S22" s="59"/>
      <c r="T22" s="59"/>
      <c r="U22" s="59"/>
      <c r="V22" s="59"/>
      <c r="W22" s="59"/>
      <c r="X22" s="59"/>
      <c r="Y22" s="59"/>
      <c r="Z22" s="59"/>
      <c r="AA22" s="59"/>
    </row>
    <row r="23" spans="3:27">
      <c r="F23" s="190"/>
      <c r="G23" s="190"/>
      <c r="H23" s="190"/>
      <c r="I23" s="190"/>
      <c r="J23" s="190"/>
      <c r="K23" s="190"/>
      <c r="L23" s="191"/>
      <c r="M23" s="192"/>
      <c r="N23" s="193"/>
      <c r="O23" s="192"/>
      <c r="P23" s="94"/>
      <c r="Q23" s="59"/>
      <c r="R23" s="59"/>
      <c r="S23" s="59"/>
      <c r="T23" s="59"/>
      <c r="U23" s="59"/>
      <c r="V23" s="59"/>
      <c r="W23" s="59"/>
      <c r="X23" s="59"/>
      <c r="Y23" s="59"/>
      <c r="Z23" s="59"/>
      <c r="AA23" s="59"/>
    </row>
    <row r="24" spans="3:27">
      <c r="F24" s="190"/>
      <c r="G24" s="190"/>
      <c r="H24" s="190"/>
      <c r="I24" s="190"/>
      <c r="J24" s="190"/>
      <c r="K24" s="190"/>
      <c r="L24" s="191"/>
      <c r="M24" s="192"/>
      <c r="N24" s="193"/>
      <c r="O24" s="192"/>
      <c r="P24" s="94"/>
      <c r="Q24" s="59"/>
      <c r="R24" s="59"/>
      <c r="S24" s="59"/>
      <c r="T24" s="59"/>
      <c r="U24" s="59"/>
      <c r="V24" s="59"/>
      <c r="W24" s="59"/>
      <c r="X24" s="59"/>
      <c r="Y24" s="59"/>
      <c r="Z24" s="59"/>
      <c r="AA24" s="59"/>
    </row>
    <row r="25" spans="3:27">
      <c r="F25" s="190"/>
      <c r="G25" s="190"/>
      <c r="H25" s="190"/>
      <c r="I25" s="190"/>
      <c r="J25" s="190"/>
      <c r="K25" s="190"/>
      <c r="L25" s="191"/>
      <c r="M25" s="192"/>
      <c r="N25" s="193"/>
      <c r="O25" s="192"/>
      <c r="P25" s="94"/>
      <c r="Q25" s="59"/>
      <c r="R25" s="59"/>
      <c r="S25" s="59"/>
      <c r="T25" s="59"/>
      <c r="U25" s="59"/>
      <c r="V25" s="59"/>
      <c r="W25" s="59"/>
      <c r="X25" s="59"/>
      <c r="Y25" s="59"/>
      <c r="Z25" s="59"/>
      <c r="AA25" s="59"/>
    </row>
    <row r="26" spans="3:27">
      <c r="F26" s="190"/>
      <c r="G26" s="190"/>
      <c r="H26" s="190"/>
      <c r="I26" s="190"/>
      <c r="J26" s="190"/>
      <c r="K26" s="190"/>
      <c r="L26" s="191"/>
      <c r="M26" s="192"/>
      <c r="N26" s="193"/>
      <c r="O26" s="192"/>
      <c r="P26" s="94"/>
      <c r="Q26" s="59"/>
      <c r="R26" s="59"/>
      <c r="S26" s="59"/>
      <c r="T26" s="59"/>
      <c r="U26" s="59"/>
      <c r="V26" s="59"/>
      <c r="W26" s="59"/>
      <c r="X26" s="59"/>
      <c r="Y26" s="59"/>
      <c r="Z26" s="59"/>
      <c r="AA26" s="59"/>
    </row>
    <row r="27" spans="3:27">
      <c r="F27" s="190"/>
      <c r="G27" s="190"/>
      <c r="H27" s="190"/>
      <c r="I27" s="190"/>
      <c r="J27" s="190"/>
      <c r="K27" s="190"/>
      <c r="L27" s="191"/>
      <c r="M27" s="192"/>
      <c r="N27" s="193"/>
      <c r="O27" s="192"/>
      <c r="P27" s="94"/>
      <c r="Q27" s="59"/>
      <c r="R27" s="59"/>
      <c r="S27" s="59"/>
      <c r="T27" s="59"/>
      <c r="U27" s="59"/>
      <c r="V27" s="59"/>
      <c r="W27" s="59"/>
      <c r="X27" s="59"/>
      <c r="Y27" s="59"/>
      <c r="Z27" s="59"/>
      <c r="AA27" s="59"/>
    </row>
    <row r="28" spans="3:27">
      <c r="F28" s="190"/>
      <c r="G28" s="190"/>
      <c r="H28" s="190"/>
      <c r="I28" s="190"/>
      <c r="J28" s="190"/>
      <c r="K28" s="190"/>
      <c r="L28" s="191"/>
      <c r="M28" s="192"/>
      <c r="N28" s="193"/>
      <c r="O28" s="192"/>
      <c r="P28" s="59"/>
      <c r="Q28" s="59"/>
      <c r="R28" s="59"/>
      <c r="S28" s="59"/>
      <c r="T28" s="59"/>
      <c r="U28" s="59"/>
      <c r="V28" s="59"/>
      <c r="W28" s="59"/>
      <c r="X28" s="59"/>
      <c r="Y28" s="59"/>
      <c r="Z28" s="59"/>
      <c r="AA28" s="59"/>
    </row>
    <row r="31" spans="3:27">
      <c r="C31" s="56"/>
      <c r="D31" s="22" t="s">
        <v>682</v>
      </c>
      <c r="E31" s="22"/>
      <c r="F31" s="22"/>
      <c r="G31" s="22"/>
      <c r="H31" s="22"/>
      <c r="I31" s="22"/>
      <c r="J31" s="22"/>
      <c r="K31" s="22"/>
      <c r="L31" s="22"/>
      <c r="M31" s="22"/>
      <c r="N31" s="22"/>
      <c r="O31" s="22"/>
    </row>
    <row r="32" spans="3:27">
      <c r="C32" s="56"/>
      <c r="D32" s="22" t="s">
        <v>683</v>
      </c>
      <c r="E32" s="22"/>
      <c r="F32" s="22"/>
      <c r="G32" s="22"/>
      <c r="H32" s="22"/>
      <c r="I32" s="22"/>
      <c r="J32" s="22"/>
      <c r="K32" s="22"/>
      <c r="L32" s="22"/>
      <c r="M32" s="22"/>
      <c r="N32" s="22"/>
      <c r="O32" s="22"/>
    </row>
    <row r="51" spans="1:1" customFormat="1" hidden="1">
      <c r="A51" s="4"/>
    </row>
    <row r="52" spans="1:1" customFormat="1" hidden="1">
      <c r="A52" s="4"/>
    </row>
    <row r="53" spans="1:1" customFormat="1" hidden="1">
      <c r="A53" s="4"/>
    </row>
    <row r="54" spans="1:1" customFormat="1" hidden="1">
      <c r="A54" s="4"/>
    </row>
    <row r="55" spans="1:1" customFormat="1" hidden="1">
      <c r="A55" s="4"/>
    </row>
    <row r="56" spans="1:1" customFormat="1" hidden="1">
      <c r="A56" s="4"/>
    </row>
    <row r="57" spans="1:1" customFormat="1" hidden="1">
      <c r="A57" s="4"/>
    </row>
    <row r="58" spans="1:1" customFormat="1" hidden="1">
      <c r="A58" s="4"/>
    </row>
    <row r="59" spans="1:1" customFormat="1" hidden="1">
      <c r="A59" s="4"/>
    </row>
    <row r="60" spans="1:1" customFormat="1" hidden="1">
      <c r="A60" s="4"/>
    </row>
    <row r="61" spans="1:1" hidden="1"/>
  </sheetData>
  <sheetProtection selectLockedCells="1"/>
  <mergeCells count="94">
    <mergeCell ref="Y4:Y9"/>
    <mergeCell ref="Z4:Z9"/>
    <mergeCell ref="AA4:AA9"/>
    <mergeCell ref="J9:K9"/>
    <mergeCell ref="L9:M9"/>
    <mergeCell ref="G3:O6"/>
    <mergeCell ref="P3:AA3"/>
    <mergeCell ref="P4:P9"/>
    <mergeCell ref="Q4:Q9"/>
    <mergeCell ref="R4:R9"/>
    <mergeCell ref="S4:S9"/>
    <mergeCell ref="T4:T9"/>
    <mergeCell ref="U4:U9"/>
    <mergeCell ref="V4:V9"/>
    <mergeCell ref="W4:W9"/>
    <mergeCell ref="F9:I9"/>
    <mergeCell ref="N9:O9"/>
    <mergeCell ref="X4:X9"/>
    <mergeCell ref="F10:I10"/>
    <mergeCell ref="J10:K10"/>
    <mergeCell ref="L10:M10"/>
    <mergeCell ref="N10:O10"/>
    <mergeCell ref="F11:I11"/>
    <mergeCell ref="J11:K11"/>
    <mergeCell ref="L11:M11"/>
    <mergeCell ref="N11:O11"/>
    <mergeCell ref="F12:I12"/>
    <mergeCell ref="J12:K12"/>
    <mergeCell ref="L12:M12"/>
    <mergeCell ref="N12:O12"/>
    <mergeCell ref="F13:I13"/>
    <mergeCell ref="J13:K13"/>
    <mergeCell ref="L13:M13"/>
    <mergeCell ref="N13:O13"/>
    <mergeCell ref="F14:I14"/>
    <mergeCell ref="J14:K14"/>
    <mergeCell ref="L14:M14"/>
    <mergeCell ref="N14:O14"/>
    <mergeCell ref="F15:I15"/>
    <mergeCell ref="J15:K15"/>
    <mergeCell ref="L15:M15"/>
    <mergeCell ref="N15:O15"/>
    <mergeCell ref="F16:I16"/>
    <mergeCell ref="J16:K16"/>
    <mergeCell ref="L16:M16"/>
    <mergeCell ref="N16:O16"/>
    <mergeCell ref="F17:I17"/>
    <mergeCell ref="J17:K17"/>
    <mergeCell ref="L17:M17"/>
    <mergeCell ref="N17:O17"/>
    <mergeCell ref="F18:I18"/>
    <mergeCell ref="J18:K18"/>
    <mergeCell ref="L18:M18"/>
    <mergeCell ref="N18:O18"/>
    <mergeCell ref="F19:I19"/>
    <mergeCell ref="J19:K19"/>
    <mergeCell ref="L19:M19"/>
    <mergeCell ref="N19:O19"/>
    <mergeCell ref="F20:I20"/>
    <mergeCell ref="J20:K20"/>
    <mergeCell ref="L20:M20"/>
    <mergeCell ref="N20:O20"/>
    <mergeCell ref="F21:I21"/>
    <mergeCell ref="J21:K21"/>
    <mergeCell ref="L21:M21"/>
    <mergeCell ref="N21:O21"/>
    <mergeCell ref="F22:I22"/>
    <mergeCell ref="J22:K22"/>
    <mergeCell ref="L22:M22"/>
    <mergeCell ref="N22:O22"/>
    <mergeCell ref="F23:I23"/>
    <mergeCell ref="J23:K23"/>
    <mergeCell ref="L23:M23"/>
    <mergeCell ref="N23:O23"/>
    <mergeCell ref="F24:I24"/>
    <mergeCell ref="J24:K24"/>
    <mergeCell ref="L24:M24"/>
    <mergeCell ref="N24:O24"/>
    <mergeCell ref="F25:I25"/>
    <mergeCell ref="J25:K25"/>
    <mergeCell ref="L25:M25"/>
    <mergeCell ref="N25:O25"/>
    <mergeCell ref="F28:I28"/>
    <mergeCell ref="J28:K28"/>
    <mergeCell ref="L28:M28"/>
    <mergeCell ref="N28:O28"/>
    <mergeCell ref="F26:I26"/>
    <mergeCell ref="J26:K26"/>
    <mergeCell ref="L26:M26"/>
    <mergeCell ref="N26:O26"/>
    <mergeCell ref="F27:I27"/>
    <mergeCell ref="J27:K27"/>
    <mergeCell ref="L27:M27"/>
    <mergeCell ref="N27:O27"/>
  </mergeCells>
  <conditionalFormatting sqref="P10:AA28">
    <cfRule type="expression" dxfId="33" priority="6">
      <formula>P10="Yes"</formula>
    </cfRule>
  </conditionalFormatting>
  <conditionalFormatting sqref="P10:AA28">
    <cfRule type="expression" dxfId="32" priority="5">
      <formula>P10="No"</formula>
    </cfRule>
  </conditionalFormatting>
  <conditionalFormatting sqref="C31">
    <cfRule type="expression" dxfId="31" priority="4">
      <formula>C31="Yes"</formula>
    </cfRule>
  </conditionalFormatting>
  <conditionalFormatting sqref="C31">
    <cfRule type="expression" dxfId="30" priority="3">
      <formula>C31="No"</formula>
    </cfRule>
  </conditionalFormatting>
  <conditionalFormatting sqref="C32">
    <cfRule type="expression" dxfId="29" priority="2">
      <formula>C32="Yes"</formula>
    </cfRule>
  </conditionalFormatting>
  <conditionalFormatting sqref="C32">
    <cfRule type="expression" dxfId="28" priority="1">
      <formula>C32="No"</formula>
    </cfRule>
  </conditionalFormatting>
  <dataValidations count="1">
    <dataValidation type="date" operator="greaterThan" allowBlank="1" showInputMessage="1" showErrorMessage="1" sqref="N10:O28" xr:uid="{00000000-0002-0000-0F00-000000000000}">
      <formula1>43466</formula1>
    </dataValidation>
  </dataValidations>
  <pageMargins left="0.7" right="0.7" top="0.75" bottom="0.75" header="0.3" footer="0.3"/>
  <pageSetup paperSize="9" scale="91"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F00-000001000000}">
          <x14:formula1>
            <xm:f>'Data validation'!$Y$2:$Y$4</xm:f>
          </x14:formula1>
          <xm:sqref>J10:K28</xm:sqref>
        </x14:dataValidation>
        <x14:dataValidation type="list" allowBlank="1" showInputMessage="1" showErrorMessage="1" xr:uid="{00000000-0002-0000-0F00-000002000000}">
          <x14:formula1>
            <xm:f>'Data validation'!$C$2:$C$29</xm:f>
          </x14:formula1>
          <xm:sqref>P4:AA9 F10:I28</xm:sqref>
        </x14:dataValidation>
        <x14:dataValidation type="list" allowBlank="1" showInputMessage="1" showErrorMessage="1" xr:uid="{00000000-0002-0000-0F00-000003000000}">
          <x14:formula1>
            <xm:f>'Data validation'!$O$2:$O$4</xm:f>
          </x14:formula1>
          <xm:sqref>P10:AA28 C31:C32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theme="5" tint="0.39997558519241921"/>
  </sheetPr>
  <dimension ref="A1:AO61"/>
  <sheetViews>
    <sheetView topLeftCell="B2" workbookViewId="0">
      <selection activeCell="T32" sqref="C3:T32"/>
    </sheetView>
  </sheetViews>
  <sheetFormatPr defaultColWidth="9.140625" defaultRowHeight="15"/>
  <cols>
    <col min="1" max="32" width="5.7109375" style="4" customWidth="1"/>
    <col min="33" max="16384" width="9.140625" style="4"/>
  </cols>
  <sheetData>
    <row r="1" spans="1:41" hidden="1">
      <c r="A1" s="4" t="e">
        <f ca="1">CELL("width",A1)</f>
        <v>#VALUE!</v>
      </c>
      <c r="B1" s="4" t="e">
        <f t="shared" ref="B1:AO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t="shared" ca="1" si="0"/>
        <v>#VALUE!</v>
      </c>
      <c r="W1" s="4" t="e">
        <f t="shared" ca="1" si="0"/>
        <v>#VALUE!</v>
      </c>
      <c r="X1" s="4" t="e">
        <f t="shared" ca="1" si="0"/>
        <v>#VALUE!</v>
      </c>
      <c r="Y1" s="4" t="e">
        <f t="shared" ca="1" si="0"/>
        <v>#VALUE!</v>
      </c>
      <c r="Z1" s="4" t="e">
        <f t="shared" ca="1" si="0"/>
        <v>#VALUE!</v>
      </c>
      <c r="AA1" s="4" t="e">
        <f t="shared" ca="1" si="0"/>
        <v>#VALUE!</v>
      </c>
      <c r="AB1" s="4" t="e">
        <f t="shared" ca="1" si="0"/>
        <v>#VALUE!</v>
      </c>
      <c r="AC1" s="4" t="e">
        <f t="shared" ca="1" si="0"/>
        <v>#VALUE!</v>
      </c>
      <c r="AD1" s="4" t="e">
        <f t="shared" ca="1" si="0"/>
        <v>#VALUE!</v>
      </c>
      <c r="AE1" s="4" t="e">
        <f t="shared" ca="1" si="0"/>
        <v>#VALUE!</v>
      </c>
      <c r="AF1" s="4" t="e">
        <f t="shared" ca="1" si="0"/>
        <v>#VALUE!</v>
      </c>
      <c r="AG1" s="4" t="e">
        <f t="shared" ca="1" si="0"/>
        <v>#VALUE!</v>
      </c>
      <c r="AH1" s="4" t="e">
        <f t="shared" ca="1" si="0"/>
        <v>#VALUE!</v>
      </c>
      <c r="AI1" s="4" t="e">
        <f t="shared" ca="1" si="0"/>
        <v>#VALUE!</v>
      </c>
      <c r="AJ1" s="4" t="e">
        <f t="shared" ca="1" si="0"/>
        <v>#VALUE!</v>
      </c>
      <c r="AK1" s="4" t="e">
        <f t="shared" ca="1" si="0"/>
        <v>#VALUE!</v>
      </c>
      <c r="AL1" s="4" t="e">
        <f t="shared" ca="1" si="0"/>
        <v>#VALUE!</v>
      </c>
      <c r="AM1" s="4" t="e">
        <f t="shared" ca="1" si="0"/>
        <v>#VALUE!</v>
      </c>
      <c r="AN1" s="4" t="e">
        <f t="shared" ca="1" si="0"/>
        <v>#VALUE!</v>
      </c>
      <c r="AO1" s="4" t="e">
        <f t="shared" ca="1" si="0"/>
        <v>#VALUE!</v>
      </c>
    </row>
    <row r="3" spans="1:41" ht="21" customHeight="1">
      <c r="G3" s="175" t="e" vm="1">
        <f ca="1">[2]Menu!$E$2&amp;CHAR(10)&amp;REPLACE(CELL("filename",$A$1),1,FIND("]",CELL("filename",$A$1))+3,"")&amp;": Term "&amp;[2]Menu!$R$2</f>
        <v>#VALUE!</v>
      </c>
      <c r="H3" s="175"/>
      <c r="I3" s="175"/>
      <c r="J3" s="175"/>
      <c r="K3" s="175"/>
      <c r="L3" s="175"/>
      <c r="M3" s="175"/>
      <c r="N3" s="175"/>
      <c r="O3" s="175"/>
      <c r="P3" s="103" t="s">
        <v>684</v>
      </c>
      <c r="Q3" s="103"/>
      <c r="R3" s="103"/>
      <c r="S3" s="103"/>
      <c r="T3" s="103"/>
      <c r="U3" s="103"/>
      <c r="V3" s="103"/>
      <c r="W3" s="103"/>
      <c r="X3" s="103"/>
      <c r="Y3" s="103"/>
      <c r="Z3" s="103"/>
      <c r="AA3" s="103"/>
      <c r="AB3" s="103"/>
      <c r="AC3" s="103"/>
      <c r="AD3" s="103"/>
      <c r="AE3" s="103"/>
      <c r="AF3" s="103"/>
    </row>
    <row r="4" spans="1:41" ht="28.5" customHeight="1">
      <c r="G4" s="175"/>
      <c r="H4" s="175"/>
      <c r="I4" s="175"/>
      <c r="J4" s="175"/>
      <c r="K4" s="175"/>
      <c r="L4" s="175"/>
      <c r="M4" s="175"/>
      <c r="N4" s="175"/>
      <c r="O4" s="175"/>
      <c r="P4" s="177"/>
      <c r="Q4" s="177"/>
      <c r="R4" s="177"/>
      <c r="S4" s="177"/>
      <c r="T4" s="177"/>
      <c r="U4" s="177"/>
      <c r="V4" s="177"/>
      <c r="W4" s="177"/>
      <c r="X4" s="177"/>
      <c r="Y4" s="177"/>
      <c r="Z4" s="177"/>
      <c r="AA4" s="177"/>
      <c r="AB4" s="177"/>
      <c r="AC4" s="177"/>
      <c r="AD4" s="177"/>
      <c r="AE4" s="177"/>
      <c r="AF4" s="177"/>
    </row>
    <row r="5" spans="1:41" ht="21" customHeight="1">
      <c r="G5" s="175"/>
      <c r="H5" s="175"/>
      <c r="I5" s="175"/>
      <c r="J5" s="175"/>
      <c r="K5" s="175"/>
      <c r="L5" s="175"/>
      <c r="M5" s="175"/>
      <c r="N5" s="175"/>
      <c r="O5" s="175"/>
      <c r="P5" s="177"/>
      <c r="Q5" s="177"/>
      <c r="R5" s="177"/>
      <c r="S5" s="177"/>
      <c r="T5" s="177"/>
      <c r="U5" s="177"/>
      <c r="V5" s="177"/>
      <c r="W5" s="177"/>
      <c r="X5" s="177"/>
      <c r="Y5" s="177"/>
      <c r="Z5" s="177"/>
      <c r="AA5" s="177"/>
      <c r="AB5" s="177"/>
      <c r="AC5" s="177"/>
      <c r="AD5" s="177"/>
      <c r="AE5" s="177"/>
      <c r="AF5" s="177"/>
    </row>
    <row r="6" spans="1:41">
      <c r="G6" s="175"/>
      <c r="H6" s="175"/>
      <c r="I6" s="175"/>
      <c r="J6" s="175"/>
      <c r="K6" s="175"/>
      <c r="L6" s="175"/>
      <c r="M6" s="175"/>
      <c r="N6" s="175"/>
      <c r="O6" s="175"/>
      <c r="P6" s="177"/>
      <c r="Q6" s="177"/>
      <c r="R6" s="177"/>
      <c r="S6" s="177"/>
      <c r="T6" s="177"/>
      <c r="U6" s="177"/>
      <c r="V6" s="177"/>
      <c r="W6" s="177"/>
      <c r="X6" s="177"/>
      <c r="Y6" s="177"/>
      <c r="Z6" s="177"/>
      <c r="AA6" s="177"/>
      <c r="AB6" s="177"/>
      <c r="AC6" s="177"/>
      <c r="AD6" s="177"/>
      <c r="AE6" s="177"/>
      <c r="AF6" s="177"/>
    </row>
    <row r="7" spans="1:41" ht="15" customHeight="1">
      <c r="P7" s="177"/>
      <c r="Q7" s="177"/>
      <c r="R7" s="177"/>
      <c r="S7" s="177"/>
      <c r="T7" s="177"/>
      <c r="U7" s="177"/>
      <c r="V7" s="177"/>
      <c r="W7" s="177"/>
      <c r="X7" s="177"/>
      <c r="Y7" s="177"/>
      <c r="Z7" s="177"/>
      <c r="AA7" s="177"/>
      <c r="AB7" s="177"/>
      <c r="AC7" s="177"/>
      <c r="AD7" s="177"/>
      <c r="AE7" s="177"/>
      <c r="AF7" s="177"/>
    </row>
    <row r="8" spans="1:41">
      <c r="P8" s="177"/>
      <c r="Q8" s="177"/>
      <c r="R8" s="177"/>
      <c r="S8" s="177"/>
      <c r="T8" s="177"/>
      <c r="U8" s="177"/>
      <c r="V8" s="177"/>
      <c r="W8" s="177"/>
      <c r="X8" s="177"/>
      <c r="Y8" s="177"/>
      <c r="Z8" s="177"/>
      <c r="AA8" s="177"/>
      <c r="AB8" s="177"/>
      <c r="AC8" s="177"/>
      <c r="AD8" s="177"/>
      <c r="AE8" s="177"/>
      <c r="AF8" s="177"/>
    </row>
    <row r="9" spans="1:41">
      <c r="F9" s="195" t="s">
        <v>680</v>
      </c>
      <c r="G9" s="195"/>
      <c r="H9" s="195"/>
      <c r="I9" s="195"/>
      <c r="J9" s="195" t="s">
        <v>316</v>
      </c>
      <c r="K9" s="195"/>
      <c r="L9" s="195" t="s">
        <v>681</v>
      </c>
      <c r="M9" s="195"/>
      <c r="N9" s="195" t="s">
        <v>314</v>
      </c>
      <c r="O9" s="195"/>
      <c r="P9" s="177"/>
      <c r="Q9" s="177"/>
      <c r="R9" s="177"/>
      <c r="S9" s="177"/>
      <c r="T9" s="177"/>
      <c r="U9" s="177"/>
      <c r="V9" s="177"/>
      <c r="W9" s="177"/>
      <c r="X9" s="177"/>
      <c r="Y9" s="177"/>
      <c r="Z9" s="177"/>
      <c r="AA9" s="177"/>
      <c r="AB9" s="177"/>
      <c r="AC9" s="177"/>
      <c r="AD9" s="177"/>
      <c r="AE9" s="177"/>
      <c r="AF9" s="177"/>
    </row>
    <row r="10" spans="1:41">
      <c r="F10" s="191"/>
      <c r="G10" s="191"/>
      <c r="H10" s="191"/>
      <c r="I10" s="192"/>
      <c r="J10" s="190"/>
      <c r="K10" s="190"/>
      <c r="L10" s="191"/>
      <c r="M10" s="192"/>
      <c r="N10" s="193"/>
      <c r="O10" s="192"/>
      <c r="P10" s="94"/>
      <c r="Q10" s="59"/>
      <c r="R10" s="59"/>
      <c r="S10" s="59"/>
      <c r="T10" s="59"/>
      <c r="U10" s="59"/>
      <c r="V10" s="59"/>
      <c r="W10" s="59"/>
      <c r="X10" s="59"/>
      <c r="Y10" s="59"/>
      <c r="Z10" s="59"/>
      <c r="AA10" s="59"/>
      <c r="AB10" s="59"/>
      <c r="AC10" s="59"/>
      <c r="AD10" s="59"/>
      <c r="AE10" s="59"/>
      <c r="AF10" s="59"/>
    </row>
    <row r="11" spans="1:41">
      <c r="F11" s="191"/>
      <c r="G11" s="191"/>
      <c r="H11" s="191"/>
      <c r="I11" s="192"/>
      <c r="J11" s="190"/>
      <c r="K11" s="190"/>
      <c r="L11" s="191"/>
      <c r="M11" s="192"/>
      <c r="N11" s="193"/>
      <c r="O11" s="192"/>
      <c r="P11" s="94"/>
      <c r="Q11" s="59"/>
      <c r="R11" s="59"/>
      <c r="S11" s="59"/>
      <c r="T11" s="59"/>
      <c r="U11" s="59"/>
      <c r="V11" s="59"/>
      <c r="W11" s="59"/>
      <c r="X11" s="59"/>
      <c r="Y11" s="59"/>
      <c r="Z11" s="59"/>
      <c r="AA11" s="59"/>
      <c r="AB11" s="59"/>
      <c r="AC11" s="59"/>
      <c r="AD11" s="59"/>
      <c r="AE11" s="59"/>
      <c r="AF11" s="59"/>
    </row>
    <row r="12" spans="1:41">
      <c r="F12" s="191"/>
      <c r="G12" s="191"/>
      <c r="H12" s="191"/>
      <c r="I12" s="192"/>
      <c r="J12" s="190"/>
      <c r="K12" s="190"/>
      <c r="L12" s="191"/>
      <c r="M12" s="192"/>
      <c r="N12" s="194"/>
      <c r="O12" s="192"/>
      <c r="P12" s="94"/>
      <c r="Q12" s="59"/>
      <c r="R12" s="59"/>
      <c r="S12" s="59"/>
      <c r="T12" s="59"/>
      <c r="U12" s="59"/>
      <c r="V12" s="59"/>
      <c r="W12" s="59"/>
      <c r="X12" s="59"/>
      <c r="Y12" s="59"/>
      <c r="Z12" s="59"/>
      <c r="AA12" s="59"/>
      <c r="AB12" s="59"/>
      <c r="AC12" s="59"/>
      <c r="AD12" s="59"/>
      <c r="AE12" s="59"/>
      <c r="AF12" s="59"/>
    </row>
    <row r="13" spans="1:41">
      <c r="F13" s="191"/>
      <c r="G13" s="191"/>
      <c r="H13" s="191"/>
      <c r="I13" s="192"/>
      <c r="J13" s="190"/>
      <c r="K13" s="190"/>
      <c r="L13" s="191"/>
      <c r="M13" s="192"/>
      <c r="N13" s="193"/>
      <c r="O13" s="192"/>
      <c r="P13" s="94"/>
      <c r="Q13" s="59"/>
      <c r="R13" s="59"/>
      <c r="S13" s="59"/>
      <c r="T13" s="59"/>
      <c r="U13" s="59"/>
      <c r="V13" s="59"/>
      <c r="W13" s="59"/>
      <c r="X13" s="59"/>
      <c r="Y13" s="59"/>
      <c r="Z13" s="59"/>
      <c r="AA13" s="59"/>
      <c r="AB13" s="59"/>
      <c r="AC13" s="59"/>
      <c r="AD13" s="59"/>
      <c r="AE13" s="59"/>
      <c r="AF13" s="59"/>
    </row>
    <row r="14" spans="1:41">
      <c r="F14" s="191"/>
      <c r="G14" s="191"/>
      <c r="H14" s="191"/>
      <c r="I14" s="192"/>
      <c r="J14" s="190"/>
      <c r="K14" s="190"/>
      <c r="L14" s="191"/>
      <c r="M14" s="192"/>
      <c r="N14" s="193"/>
      <c r="O14" s="192"/>
      <c r="P14" s="94"/>
      <c r="Q14" s="59"/>
      <c r="R14" s="59"/>
      <c r="S14" s="59"/>
      <c r="T14" s="59"/>
      <c r="U14" s="59"/>
      <c r="V14" s="59"/>
      <c r="W14" s="59"/>
      <c r="X14" s="59"/>
      <c r="Y14" s="59"/>
      <c r="Z14" s="59"/>
      <c r="AA14" s="59"/>
      <c r="AB14" s="59"/>
      <c r="AC14" s="59"/>
      <c r="AD14" s="59"/>
      <c r="AE14" s="59"/>
      <c r="AF14" s="59"/>
    </row>
    <row r="15" spans="1:41">
      <c r="F15" s="191"/>
      <c r="G15" s="191"/>
      <c r="H15" s="191"/>
      <c r="I15" s="192"/>
      <c r="J15" s="190"/>
      <c r="K15" s="190"/>
      <c r="L15" s="191"/>
      <c r="M15" s="192"/>
      <c r="N15" s="193"/>
      <c r="O15" s="192"/>
      <c r="P15" s="94"/>
      <c r="Q15" s="59"/>
      <c r="R15" s="59"/>
      <c r="S15" s="59"/>
      <c r="T15" s="59"/>
      <c r="U15" s="59"/>
      <c r="V15" s="59"/>
      <c r="W15" s="59"/>
      <c r="X15" s="59"/>
      <c r="Y15" s="59"/>
      <c r="Z15" s="59"/>
      <c r="AA15" s="59"/>
      <c r="AB15" s="59"/>
      <c r="AC15" s="59"/>
      <c r="AD15" s="59"/>
      <c r="AE15" s="59"/>
      <c r="AF15" s="59"/>
    </row>
    <row r="16" spans="1:41">
      <c r="F16" s="191"/>
      <c r="G16" s="191"/>
      <c r="H16" s="191"/>
      <c r="I16" s="192"/>
      <c r="J16" s="190"/>
      <c r="K16" s="190"/>
      <c r="L16" s="191"/>
      <c r="M16" s="192"/>
      <c r="N16" s="193"/>
      <c r="O16" s="192"/>
      <c r="P16" s="94"/>
      <c r="Q16" s="59"/>
      <c r="R16" s="59"/>
      <c r="S16" s="59"/>
      <c r="T16" s="59"/>
      <c r="U16" s="59"/>
      <c r="V16" s="59"/>
      <c r="W16" s="59"/>
      <c r="X16" s="59"/>
      <c r="Y16" s="59"/>
      <c r="Z16" s="59"/>
      <c r="AA16" s="59"/>
      <c r="AB16" s="59"/>
      <c r="AC16" s="59"/>
      <c r="AD16" s="59"/>
      <c r="AE16" s="59"/>
      <c r="AF16" s="59"/>
    </row>
    <row r="17" spans="3:32">
      <c r="F17" s="191"/>
      <c r="G17" s="191"/>
      <c r="H17" s="191"/>
      <c r="I17" s="192"/>
      <c r="J17" s="190"/>
      <c r="K17" s="190"/>
      <c r="L17" s="191"/>
      <c r="M17" s="192"/>
      <c r="N17" s="193"/>
      <c r="O17" s="192"/>
      <c r="P17" s="94"/>
      <c r="Q17" s="59"/>
      <c r="R17" s="59"/>
      <c r="S17" s="59"/>
      <c r="T17" s="59"/>
      <c r="U17" s="59"/>
      <c r="V17" s="59"/>
      <c r="W17" s="59"/>
      <c r="X17" s="59"/>
      <c r="Y17" s="59"/>
      <c r="Z17" s="59"/>
      <c r="AA17" s="59"/>
      <c r="AB17" s="59"/>
      <c r="AC17" s="59"/>
      <c r="AD17" s="59"/>
      <c r="AE17" s="59"/>
      <c r="AF17" s="59"/>
    </row>
    <row r="18" spans="3:32">
      <c r="F18" s="191"/>
      <c r="G18" s="191"/>
      <c r="H18" s="191"/>
      <c r="I18" s="192"/>
      <c r="J18" s="190"/>
      <c r="K18" s="190"/>
      <c r="L18" s="191"/>
      <c r="M18" s="192"/>
      <c r="N18" s="193"/>
      <c r="O18" s="192"/>
      <c r="P18" s="94"/>
      <c r="Q18" s="59"/>
      <c r="R18" s="59"/>
      <c r="S18" s="59"/>
      <c r="T18" s="59"/>
      <c r="U18" s="59"/>
      <c r="V18" s="59"/>
      <c r="W18" s="59"/>
      <c r="X18" s="59"/>
      <c r="Y18" s="59"/>
      <c r="Z18" s="59"/>
      <c r="AA18" s="59"/>
      <c r="AB18" s="59"/>
      <c r="AC18" s="59"/>
      <c r="AD18" s="59"/>
      <c r="AE18" s="59"/>
      <c r="AF18" s="59"/>
    </row>
    <row r="19" spans="3:32">
      <c r="F19" s="191"/>
      <c r="G19" s="191"/>
      <c r="H19" s="191"/>
      <c r="I19" s="192"/>
      <c r="J19" s="190"/>
      <c r="K19" s="190"/>
      <c r="L19" s="191"/>
      <c r="M19" s="192"/>
      <c r="N19" s="193"/>
      <c r="O19" s="192"/>
      <c r="P19" s="94"/>
      <c r="Q19" s="59"/>
      <c r="R19" s="59"/>
      <c r="S19" s="59"/>
      <c r="T19" s="59"/>
      <c r="U19" s="59"/>
      <c r="V19" s="59"/>
      <c r="W19" s="59"/>
      <c r="X19" s="59"/>
      <c r="Y19" s="59"/>
      <c r="Z19" s="59"/>
      <c r="AA19" s="59"/>
      <c r="AB19" s="59"/>
      <c r="AC19" s="59"/>
      <c r="AD19" s="59"/>
      <c r="AE19" s="59"/>
      <c r="AF19" s="59"/>
    </row>
    <row r="20" spans="3:32">
      <c r="F20" s="191"/>
      <c r="G20" s="191"/>
      <c r="H20" s="191"/>
      <c r="I20" s="192"/>
      <c r="J20" s="190"/>
      <c r="K20" s="190"/>
      <c r="L20" s="191"/>
      <c r="M20" s="192"/>
      <c r="N20" s="193"/>
      <c r="O20" s="192"/>
      <c r="P20" s="94"/>
      <c r="Q20" s="59"/>
      <c r="R20" s="59"/>
      <c r="S20" s="59"/>
      <c r="T20" s="59"/>
      <c r="U20" s="59"/>
      <c r="V20" s="59"/>
      <c r="W20" s="59"/>
      <c r="X20" s="59"/>
      <c r="Y20" s="59"/>
      <c r="Z20" s="59"/>
      <c r="AA20" s="59"/>
      <c r="AB20" s="59"/>
      <c r="AC20" s="59"/>
      <c r="AD20" s="59"/>
      <c r="AE20" s="59"/>
      <c r="AF20" s="59"/>
    </row>
    <row r="21" spans="3:32">
      <c r="F21" s="191"/>
      <c r="G21" s="191"/>
      <c r="H21" s="191"/>
      <c r="I21" s="192"/>
      <c r="J21" s="190"/>
      <c r="K21" s="190"/>
      <c r="L21" s="191"/>
      <c r="M21" s="192"/>
      <c r="N21" s="193"/>
      <c r="O21" s="192"/>
      <c r="P21" s="94"/>
      <c r="Q21" s="59"/>
      <c r="R21" s="59"/>
      <c r="S21" s="59"/>
      <c r="T21" s="59"/>
      <c r="U21" s="59"/>
      <c r="V21" s="59"/>
      <c r="W21" s="59"/>
      <c r="X21" s="59"/>
      <c r="Y21" s="59"/>
      <c r="Z21" s="59"/>
      <c r="AA21" s="59"/>
      <c r="AB21" s="59"/>
      <c r="AC21" s="59"/>
      <c r="AD21" s="59"/>
      <c r="AE21" s="59"/>
      <c r="AF21" s="59"/>
    </row>
    <row r="22" spans="3:32">
      <c r="F22" s="191"/>
      <c r="G22" s="191"/>
      <c r="H22" s="191"/>
      <c r="I22" s="192"/>
      <c r="J22" s="190"/>
      <c r="K22" s="190"/>
      <c r="L22" s="191"/>
      <c r="M22" s="192"/>
      <c r="N22" s="193"/>
      <c r="O22" s="192"/>
      <c r="P22" s="94"/>
      <c r="Q22" s="59"/>
      <c r="R22" s="59"/>
      <c r="S22" s="59"/>
      <c r="T22" s="59"/>
      <c r="U22" s="59"/>
      <c r="V22" s="59"/>
      <c r="W22" s="59"/>
      <c r="X22" s="59"/>
      <c r="Y22" s="59"/>
      <c r="Z22" s="59"/>
      <c r="AA22" s="59"/>
      <c r="AB22" s="59"/>
      <c r="AC22" s="59"/>
      <c r="AD22" s="59"/>
      <c r="AE22" s="59"/>
      <c r="AF22" s="59"/>
    </row>
    <row r="23" spans="3:32">
      <c r="F23" s="191"/>
      <c r="G23" s="191"/>
      <c r="H23" s="191"/>
      <c r="I23" s="192"/>
      <c r="J23" s="190"/>
      <c r="K23" s="190"/>
      <c r="L23" s="191"/>
      <c r="M23" s="192"/>
      <c r="N23" s="193"/>
      <c r="O23" s="192"/>
      <c r="P23" s="94"/>
      <c r="Q23" s="59"/>
      <c r="R23" s="59"/>
      <c r="S23" s="59"/>
      <c r="T23" s="59"/>
      <c r="U23" s="59"/>
      <c r="V23" s="59"/>
      <c r="W23" s="59"/>
      <c r="X23" s="59"/>
      <c r="Y23" s="59"/>
      <c r="Z23" s="59"/>
      <c r="AA23" s="59"/>
      <c r="AB23" s="59"/>
      <c r="AC23" s="59"/>
      <c r="AD23" s="59"/>
      <c r="AE23" s="59"/>
      <c r="AF23" s="59"/>
    </row>
    <row r="24" spans="3:32">
      <c r="F24" s="191"/>
      <c r="G24" s="191"/>
      <c r="H24" s="191"/>
      <c r="I24" s="192"/>
      <c r="J24" s="190"/>
      <c r="K24" s="190"/>
      <c r="L24" s="191"/>
      <c r="M24" s="192"/>
      <c r="N24" s="193"/>
      <c r="O24" s="192"/>
      <c r="P24" s="94"/>
      <c r="Q24" s="59"/>
      <c r="R24" s="59"/>
      <c r="S24" s="59"/>
      <c r="T24" s="59"/>
      <c r="U24" s="59"/>
      <c r="V24" s="59"/>
      <c r="W24" s="59"/>
      <c r="X24" s="59"/>
      <c r="Y24" s="59"/>
      <c r="Z24" s="59"/>
      <c r="AA24" s="59"/>
      <c r="AB24" s="59"/>
      <c r="AC24" s="59"/>
      <c r="AD24" s="59"/>
      <c r="AE24" s="59"/>
      <c r="AF24" s="59"/>
    </row>
    <row r="25" spans="3:32">
      <c r="F25" s="191"/>
      <c r="G25" s="191"/>
      <c r="H25" s="191"/>
      <c r="I25" s="192"/>
      <c r="J25" s="190"/>
      <c r="K25" s="190"/>
      <c r="L25" s="191"/>
      <c r="M25" s="192"/>
      <c r="N25" s="193"/>
      <c r="O25" s="192"/>
      <c r="P25" s="94"/>
      <c r="Q25" s="59"/>
      <c r="R25" s="59"/>
      <c r="S25" s="59"/>
      <c r="T25" s="59"/>
      <c r="U25" s="59"/>
      <c r="V25" s="59"/>
      <c r="W25" s="59"/>
      <c r="X25" s="59"/>
      <c r="Y25" s="59"/>
      <c r="Z25" s="59"/>
      <c r="AA25" s="59"/>
      <c r="AB25" s="59"/>
      <c r="AC25" s="59"/>
      <c r="AD25" s="59"/>
      <c r="AE25" s="59"/>
      <c r="AF25" s="59"/>
    </row>
    <row r="26" spans="3:32">
      <c r="F26" s="191"/>
      <c r="G26" s="191"/>
      <c r="H26" s="191"/>
      <c r="I26" s="192"/>
      <c r="J26" s="190"/>
      <c r="K26" s="190"/>
      <c r="L26" s="191"/>
      <c r="M26" s="192"/>
      <c r="N26" s="193"/>
      <c r="O26" s="192"/>
      <c r="P26" s="94"/>
      <c r="Q26" s="59"/>
      <c r="R26" s="59"/>
      <c r="S26" s="59"/>
      <c r="T26" s="59"/>
      <c r="U26" s="59"/>
      <c r="V26" s="59"/>
      <c r="W26" s="59"/>
      <c r="X26" s="59"/>
      <c r="Y26" s="59"/>
      <c r="Z26" s="59"/>
      <c r="AA26" s="59"/>
      <c r="AB26" s="59"/>
      <c r="AC26" s="59"/>
      <c r="AD26" s="59"/>
      <c r="AE26" s="59"/>
      <c r="AF26" s="59"/>
    </row>
    <row r="27" spans="3:32">
      <c r="F27" s="191"/>
      <c r="G27" s="191"/>
      <c r="H27" s="191"/>
      <c r="I27" s="192"/>
      <c r="J27" s="190"/>
      <c r="K27" s="190"/>
      <c r="L27" s="191"/>
      <c r="M27" s="192"/>
      <c r="N27" s="193"/>
      <c r="O27" s="192"/>
      <c r="P27" s="94"/>
      <c r="Q27" s="59"/>
      <c r="R27" s="59"/>
      <c r="S27" s="59"/>
      <c r="T27" s="59"/>
      <c r="U27" s="59"/>
      <c r="V27" s="59"/>
      <c r="W27" s="59"/>
      <c r="X27" s="59"/>
      <c r="Y27" s="59"/>
      <c r="Z27" s="59"/>
      <c r="AA27" s="59"/>
      <c r="AB27" s="59"/>
      <c r="AC27" s="59"/>
      <c r="AD27" s="59"/>
      <c r="AE27" s="59"/>
      <c r="AF27" s="59"/>
    </row>
    <row r="28" spans="3:32">
      <c r="F28" s="191"/>
      <c r="G28" s="191"/>
      <c r="H28" s="191"/>
      <c r="I28" s="192"/>
      <c r="J28" s="190"/>
      <c r="K28" s="190"/>
      <c r="L28" s="191"/>
      <c r="M28" s="192"/>
      <c r="N28" s="193"/>
      <c r="O28" s="192"/>
      <c r="P28" s="59"/>
      <c r="Q28" s="59"/>
      <c r="R28" s="59"/>
      <c r="S28" s="59"/>
      <c r="T28" s="59"/>
      <c r="U28" s="59"/>
      <c r="V28" s="59"/>
      <c r="W28" s="59"/>
      <c r="X28" s="59"/>
      <c r="Y28" s="59"/>
      <c r="Z28" s="59"/>
      <c r="AA28" s="59"/>
      <c r="AB28" s="59"/>
      <c r="AC28" s="59"/>
      <c r="AD28" s="59"/>
      <c r="AE28" s="59"/>
      <c r="AF28" s="59"/>
    </row>
    <row r="31" spans="3:32">
      <c r="C31" s="56"/>
      <c r="D31" s="22" t="s">
        <v>682</v>
      </c>
      <c r="E31" s="22"/>
      <c r="F31" s="22"/>
      <c r="G31" s="22"/>
      <c r="H31" s="22"/>
      <c r="I31" s="22"/>
      <c r="J31" s="22"/>
      <c r="K31" s="22"/>
      <c r="L31" s="22"/>
      <c r="M31" s="22"/>
      <c r="N31" s="22"/>
      <c r="O31" s="22"/>
    </row>
    <row r="32" spans="3:32">
      <c r="C32" s="56"/>
      <c r="D32" s="22" t="s">
        <v>683</v>
      </c>
      <c r="E32" s="22"/>
      <c r="F32" s="22"/>
      <c r="G32" s="22"/>
      <c r="H32" s="22"/>
      <c r="I32" s="22"/>
      <c r="J32" s="22"/>
      <c r="K32" s="22"/>
      <c r="L32" s="22"/>
      <c r="M32" s="22"/>
      <c r="N32" s="22"/>
      <c r="O32" s="22"/>
    </row>
    <row r="51" spans="1:1" customFormat="1" hidden="1">
      <c r="A51" s="4"/>
    </row>
    <row r="52" spans="1:1" customFormat="1" hidden="1">
      <c r="A52" s="4"/>
    </row>
    <row r="53" spans="1:1" customFormat="1" hidden="1">
      <c r="A53" s="4"/>
    </row>
    <row r="54" spans="1:1" customFormat="1" hidden="1">
      <c r="A54" s="4"/>
    </row>
    <row r="55" spans="1:1" customFormat="1" hidden="1">
      <c r="A55" s="4"/>
    </row>
    <row r="56" spans="1:1" customFormat="1" hidden="1">
      <c r="A56" s="4"/>
    </row>
    <row r="57" spans="1:1" customFormat="1" hidden="1">
      <c r="A57" s="4"/>
    </row>
    <row r="58" spans="1:1" customFormat="1" hidden="1">
      <c r="A58" s="4"/>
    </row>
    <row r="59" spans="1:1" customFormat="1" hidden="1">
      <c r="A59" s="4"/>
    </row>
    <row r="60" spans="1:1" customFormat="1" hidden="1">
      <c r="A60" s="4"/>
    </row>
    <row r="61" spans="1:1" hidden="1"/>
  </sheetData>
  <sheetProtection selectLockedCells="1"/>
  <mergeCells count="98">
    <mergeCell ref="Z4:Z9"/>
    <mergeCell ref="AA4:AA9"/>
    <mergeCell ref="J9:K9"/>
    <mergeCell ref="L9:M9"/>
    <mergeCell ref="G3:O6"/>
    <mergeCell ref="P4:P9"/>
    <mergeCell ref="Q4:Q9"/>
    <mergeCell ref="R4:R9"/>
    <mergeCell ref="S4:S9"/>
    <mergeCell ref="T4:T9"/>
    <mergeCell ref="U4:U9"/>
    <mergeCell ref="V4:V9"/>
    <mergeCell ref="W4:W9"/>
    <mergeCell ref="F9:I9"/>
    <mergeCell ref="N9:O9"/>
    <mergeCell ref="X4:X9"/>
    <mergeCell ref="Y4:Y9"/>
    <mergeCell ref="F10:I10"/>
    <mergeCell ref="J10:K10"/>
    <mergeCell ref="L10:M10"/>
    <mergeCell ref="N10:O10"/>
    <mergeCell ref="F11:I11"/>
    <mergeCell ref="J11:K11"/>
    <mergeCell ref="L11:M11"/>
    <mergeCell ref="N11:O11"/>
    <mergeCell ref="F12:I12"/>
    <mergeCell ref="J12:K12"/>
    <mergeCell ref="L12:M12"/>
    <mergeCell ref="N12:O12"/>
    <mergeCell ref="F13:I13"/>
    <mergeCell ref="J13:K13"/>
    <mergeCell ref="L13:M13"/>
    <mergeCell ref="N13:O13"/>
    <mergeCell ref="F14:I14"/>
    <mergeCell ref="J14:K14"/>
    <mergeCell ref="L14:M14"/>
    <mergeCell ref="N14:O14"/>
    <mergeCell ref="F15:I15"/>
    <mergeCell ref="J15:K15"/>
    <mergeCell ref="L15:M15"/>
    <mergeCell ref="N15:O15"/>
    <mergeCell ref="F16:I16"/>
    <mergeCell ref="J16:K16"/>
    <mergeCell ref="L16:M16"/>
    <mergeCell ref="N16:O16"/>
    <mergeCell ref="F17:I17"/>
    <mergeCell ref="J17:K17"/>
    <mergeCell ref="L17:M17"/>
    <mergeCell ref="N17:O17"/>
    <mergeCell ref="F18:I18"/>
    <mergeCell ref="J18:K18"/>
    <mergeCell ref="L18:M18"/>
    <mergeCell ref="N18:O18"/>
    <mergeCell ref="F19:I19"/>
    <mergeCell ref="J19:K19"/>
    <mergeCell ref="L19:M19"/>
    <mergeCell ref="N19:O19"/>
    <mergeCell ref="F20:I20"/>
    <mergeCell ref="J20:K20"/>
    <mergeCell ref="L20:M20"/>
    <mergeCell ref="N20:O20"/>
    <mergeCell ref="F21:I21"/>
    <mergeCell ref="J21:K21"/>
    <mergeCell ref="L21:M21"/>
    <mergeCell ref="N21:O21"/>
    <mergeCell ref="F22:I22"/>
    <mergeCell ref="J22:K22"/>
    <mergeCell ref="L22:M22"/>
    <mergeCell ref="N22:O22"/>
    <mergeCell ref="F23:I23"/>
    <mergeCell ref="J23:K23"/>
    <mergeCell ref="L23:M23"/>
    <mergeCell ref="N23:O23"/>
    <mergeCell ref="N27:O27"/>
    <mergeCell ref="F24:I24"/>
    <mergeCell ref="J24:K24"/>
    <mergeCell ref="L24:M24"/>
    <mergeCell ref="N24:O24"/>
    <mergeCell ref="F25:I25"/>
    <mergeCell ref="J25:K25"/>
    <mergeCell ref="L25:M25"/>
    <mergeCell ref="N25:O25"/>
    <mergeCell ref="AD4:AD9"/>
    <mergeCell ref="AE4:AE9"/>
    <mergeCell ref="AF4:AF9"/>
    <mergeCell ref="F28:I28"/>
    <mergeCell ref="J28:K28"/>
    <mergeCell ref="L28:M28"/>
    <mergeCell ref="N28:O28"/>
    <mergeCell ref="AB4:AB9"/>
    <mergeCell ref="AC4:AC9"/>
    <mergeCell ref="F26:I26"/>
    <mergeCell ref="J26:K26"/>
    <mergeCell ref="L26:M26"/>
    <mergeCell ref="N26:O26"/>
    <mergeCell ref="F27:I27"/>
    <mergeCell ref="J27:K27"/>
    <mergeCell ref="L27:M27"/>
  </mergeCells>
  <conditionalFormatting sqref="P10:AA28">
    <cfRule type="expression" dxfId="27" priority="8">
      <formula>P10="Yes"</formula>
    </cfRule>
  </conditionalFormatting>
  <conditionalFormatting sqref="P10:AA28">
    <cfRule type="expression" dxfId="26" priority="7">
      <formula>P10="No"</formula>
    </cfRule>
  </conditionalFormatting>
  <conditionalFormatting sqref="C31">
    <cfRule type="expression" dxfId="25" priority="6">
      <formula>C31="Yes"</formula>
    </cfRule>
  </conditionalFormatting>
  <conditionalFormatting sqref="C31">
    <cfRule type="expression" dxfId="24" priority="5">
      <formula>C31="No"</formula>
    </cfRule>
  </conditionalFormatting>
  <conditionalFormatting sqref="C32">
    <cfRule type="expression" dxfId="23" priority="4">
      <formula>C32="Yes"</formula>
    </cfRule>
  </conditionalFormatting>
  <conditionalFormatting sqref="C32">
    <cfRule type="expression" dxfId="22" priority="3">
      <formula>C32="No"</formula>
    </cfRule>
  </conditionalFormatting>
  <conditionalFormatting sqref="AB10:AF28">
    <cfRule type="expression" dxfId="21" priority="2">
      <formula>AB10="Yes"</formula>
    </cfRule>
  </conditionalFormatting>
  <conditionalFormatting sqref="AB10:AF28">
    <cfRule type="expression" dxfId="20" priority="1">
      <formula>AB10="No"</formula>
    </cfRule>
  </conditionalFormatting>
  <dataValidations count="1">
    <dataValidation type="date" operator="greaterThan" allowBlank="1" showInputMessage="1" showErrorMessage="1" sqref="N10:O28" xr:uid="{00000000-0002-0000-1000-000000000000}">
      <formula1>43466</formula1>
    </dataValidation>
  </dataValidations>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000-000001000000}">
          <x14:formula1>
            <xm:f>'Data validation'!$O$2:$O$4</xm:f>
          </x14:formula1>
          <xm:sqref>C31:C32 P10:AF28</xm:sqref>
        </x14:dataValidation>
        <x14:dataValidation type="list" allowBlank="1" showInputMessage="1" showErrorMessage="1" xr:uid="{00000000-0002-0000-1000-000003000000}">
          <x14:formula1>
            <xm:f>'Data validation'!$X$2:$X$4</xm:f>
          </x14:formula1>
          <xm:sqref>J10:K28</xm:sqref>
        </x14:dataValidation>
        <x14:dataValidation type="list" allowBlank="1" showInputMessage="1" showErrorMessage="1" xr:uid="{00000000-0002-0000-1000-000004000000}">
          <x14:formula1>
            <xm:f>'Data validation'!$C$2:$C$29</xm:f>
          </x14:formula1>
          <xm:sqref>F10:I28</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theme="8" tint="0.39997558519241921"/>
    <pageSetUpPr autoPageBreaks="0"/>
  </sheetPr>
  <dimension ref="A1:V63"/>
  <sheetViews>
    <sheetView topLeftCell="A2" zoomScaleNormal="100" workbookViewId="0">
      <selection activeCell="N25" sqref="B3:N25"/>
    </sheetView>
  </sheetViews>
  <sheetFormatPr defaultColWidth="9.140625" defaultRowHeight="15"/>
  <cols>
    <col min="1" max="16384" width="9.140625" style="4"/>
  </cols>
  <sheetData>
    <row r="1" spans="1:22" hidden="1">
      <c r="A1" s="4" t="e">
        <f ca="1">CELL("width",A1)</f>
        <v>#VALUE!</v>
      </c>
      <c r="B1" s="4" t="e">
        <f t="shared" ref="B1:U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3" spans="1:22" ht="21">
      <c r="J3" s="7" t="e">
        <f ca="1">Menu!$E$2&amp;" - "&amp;REPLACE(CELL("filename",$A$1),1,FIND("]",CELL("filename",$A$1))+3,"")&amp;": Term "&amp;Menu!$R$2</f>
        <v>#VALUE!</v>
      </c>
    </row>
    <row r="4" spans="1:22" ht="21">
      <c r="J4" s="7"/>
    </row>
    <row r="5" spans="1:22" ht="20.100000000000001" customHeight="1">
      <c r="B5" s="96" t="s">
        <v>425</v>
      </c>
      <c r="C5" s="96"/>
      <c r="D5" s="96"/>
      <c r="E5" s="96"/>
      <c r="F5" s="96"/>
      <c r="G5" s="96"/>
      <c r="H5" s="96"/>
      <c r="I5" s="96"/>
      <c r="J5" s="96"/>
      <c r="K5" s="96"/>
    </row>
    <row r="6" spans="1:22">
      <c r="B6" s="56"/>
      <c r="C6" s="22" t="s">
        <v>685</v>
      </c>
      <c r="D6" s="22"/>
      <c r="E6" s="22"/>
      <c r="F6" s="22"/>
      <c r="G6" s="22"/>
      <c r="H6" s="22"/>
      <c r="I6" s="22"/>
      <c r="J6" s="22"/>
      <c r="K6" s="22"/>
    </row>
    <row r="7" spans="1:22">
      <c r="B7" s="56"/>
      <c r="C7" s="22" t="s">
        <v>686</v>
      </c>
      <c r="D7" s="22"/>
      <c r="E7" s="22"/>
      <c r="F7" s="22"/>
      <c r="G7" s="22"/>
      <c r="H7" s="22"/>
      <c r="I7" s="22"/>
      <c r="J7" s="22"/>
      <c r="K7" s="22"/>
    </row>
    <row r="8" spans="1:22">
      <c r="B8" s="56"/>
      <c r="C8" s="22" t="s">
        <v>687</v>
      </c>
      <c r="D8" s="22"/>
      <c r="E8" s="22"/>
      <c r="F8" s="22"/>
      <c r="G8" s="22"/>
      <c r="H8" s="22"/>
      <c r="I8" s="22"/>
      <c r="J8" s="22"/>
      <c r="K8" s="22"/>
    </row>
    <row r="9" spans="1:22">
      <c r="B9" s="56"/>
      <c r="C9" s="22" t="s">
        <v>688</v>
      </c>
      <c r="D9" s="22"/>
      <c r="E9" s="22"/>
      <c r="F9" s="22"/>
      <c r="G9" s="22"/>
      <c r="H9" s="22"/>
      <c r="I9" s="22"/>
      <c r="J9" s="22"/>
      <c r="K9" s="22"/>
    </row>
    <row r="10" spans="1:22">
      <c r="B10" s="56"/>
      <c r="C10" s="22" t="s">
        <v>689</v>
      </c>
      <c r="D10" s="22"/>
      <c r="E10" s="22"/>
      <c r="F10" s="22"/>
      <c r="G10" s="22"/>
      <c r="H10" s="22"/>
      <c r="I10" s="22"/>
      <c r="J10" s="22"/>
      <c r="K10" s="22"/>
    </row>
    <row r="12" spans="1:22">
      <c r="B12" s="61"/>
      <c r="C12" s="22" t="s">
        <v>690</v>
      </c>
      <c r="D12" s="22"/>
      <c r="E12" s="22"/>
      <c r="F12" s="22"/>
      <c r="G12" s="22"/>
    </row>
    <row r="13" spans="1:22">
      <c r="B13" s="61"/>
      <c r="C13" s="22" t="s">
        <v>691</v>
      </c>
      <c r="D13" s="22"/>
      <c r="E13" s="22"/>
      <c r="F13" s="22"/>
      <c r="G13" s="22"/>
    </row>
    <row r="15" spans="1:22">
      <c r="B15" s="62"/>
      <c r="C15" s="22" t="s">
        <v>692</v>
      </c>
      <c r="D15" s="22"/>
      <c r="E15" s="22"/>
      <c r="F15" s="22"/>
      <c r="G15" s="22"/>
      <c r="H15" s="22"/>
    </row>
    <row r="18" spans="2:14" ht="21">
      <c r="B18" s="96" t="s">
        <v>455</v>
      </c>
      <c r="C18" s="96"/>
      <c r="D18" s="96"/>
      <c r="E18" s="96"/>
      <c r="F18" s="96"/>
      <c r="G18" s="96"/>
      <c r="H18" s="96"/>
      <c r="I18" s="96"/>
      <c r="J18" s="96"/>
      <c r="K18" s="96"/>
      <c r="L18" s="96"/>
      <c r="M18" s="96"/>
      <c r="N18" s="96"/>
    </row>
    <row r="19" spans="2:14">
      <c r="B19" s="56"/>
      <c r="C19" s="22" t="s">
        <v>685</v>
      </c>
      <c r="D19" s="22"/>
      <c r="E19" s="22"/>
      <c r="F19" s="22"/>
      <c r="G19" s="22"/>
      <c r="H19" s="22"/>
      <c r="I19" s="22"/>
      <c r="J19" s="22"/>
      <c r="K19" s="22"/>
      <c r="L19" s="22"/>
      <c r="M19" s="22"/>
      <c r="N19" s="22"/>
    </row>
    <row r="20" spans="2:14">
      <c r="B20" s="56"/>
      <c r="C20" s="22" t="s">
        <v>693</v>
      </c>
      <c r="D20" s="22"/>
      <c r="E20" s="22"/>
      <c r="F20" s="22"/>
      <c r="G20" s="22"/>
      <c r="H20" s="22"/>
      <c r="I20" s="22"/>
      <c r="J20" s="22"/>
      <c r="K20" s="22"/>
      <c r="L20" s="22"/>
      <c r="M20" s="22"/>
      <c r="N20" s="22"/>
    </row>
    <row r="21" spans="2:14">
      <c r="B21" s="56"/>
      <c r="C21" s="22" t="s">
        <v>694</v>
      </c>
      <c r="D21" s="22"/>
      <c r="E21" s="22"/>
      <c r="F21" s="22"/>
      <c r="G21" s="22"/>
      <c r="H21" s="22"/>
      <c r="I21" s="22"/>
      <c r="J21" s="22"/>
      <c r="K21" s="22"/>
      <c r="L21" s="22"/>
      <c r="M21" s="22"/>
      <c r="N21" s="22"/>
    </row>
    <row r="22" spans="2:14">
      <c r="B22" s="56"/>
      <c r="C22" s="22" t="s">
        <v>695</v>
      </c>
      <c r="D22" s="22"/>
      <c r="E22" s="22"/>
      <c r="F22" s="22"/>
      <c r="G22" s="22"/>
      <c r="H22" s="22"/>
      <c r="I22" s="22"/>
      <c r="J22" s="22"/>
      <c r="K22" s="22"/>
      <c r="L22" s="22"/>
      <c r="M22" s="22"/>
      <c r="N22" s="22"/>
    </row>
    <row r="23" spans="2:14">
      <c r="B23" s="56"/>
      <c r="C23" s="22" t="s">
        <v>696</v>
      </c>
      <c r="D23" s="22"/>
      <c r="E23" s="22"/>
      <c r="F23" s="22"/>
      <c r="G23" s="22"/>
      <c r="H23" s="22"/>
      <c r="I23" s="22"/>
      <c r="J23" s="22"/>
      <c r="K23" s="22"/>
      <c r="L23" s="22"/>
      <c r="M23" s="22"/>
      <c r="N23" s="22"/>
    </row>
    <row r="24" spans="2:14">
      <c r="B24" s="56"/>
      <c r="C24" s="22" t="s">
        <v>697</v>
      </c>
      <c r="D24" s="22"/>
      <c r="E24" s="22"/>
      <c r="F24" s="22"/>
      <c r="G24" s="22"/>
      <c r="H24" s="22"/>
      <c r="I24" s="22"/>
      <c r="J24" s="22"/>
      <c r="K24" s="22"/>
      <c r="L24" s="22"/>
      <c r="M24" s="22"/>
      <c r="N24" s="22"/>
    </row>
    <row r="25" spans="2:14">
      <c r="B25" s="56"/>
      <c r="C25" s="22" t="s">
        <v>698</v>
      </c>
      <c r="D25" s="22"/>
      <c r="E25" s="22"/>
      <c r="F25" s="22"/>
      <c r="G25" s="22"/>
      <c r="H25" s="22"/>
      <c r="I25" s="22"/>
      <c r="J25" s="22"/>
      <c r="K25" s="22"/>
      <c r="L25" s="22"/>
      <c r="M25" s="22"/>
      <c r="N25" s="22"/>
    </row>
    <row r="53" spans="2:3" customFormat="1"/>
    <row r="54" spans="2:3" customFormat="1">
      <c r="B54" s="19" t="str">
        <f>IF(B12-B13&gt;0,"Yes","No")</f>
        <v>No</v>
      </c>
      <c r="C54" t="s">
        <v>699</v>
      </c>
    </row>
    <row r="55" spans="2:3" customFormat="1">
      <c r="B55" t="e">
        <f>IF(OR(ISBLANK(B12),ISBLANK(B13)),NA(),B12-B13)</f>
        <v>#N/A</v>
      </c>
      <c r="C55" t="s">
        <v>700</v>
      </c>
    </row>
    <row r="56" spans="2:3" customFormat="1">
      <c r="B56" t="e">
        <f>B15/('C3 Leadership Tasks'!C7*5)</f>
        <v>#DIV/0!</v>
      </c>
      <c r="C56" t="s">
        <v>701</v>
      </c>
    </row>
    <row r="57" spans="2:3" customFormat="1"/>
    <row r="58" spans="2:3" customFormat="1"/>
    <row r="59" spans="2:3" customFormat="1"/>
    <row r="60" spans="2:3" customFormat="1"/>
    <row r="61" spans="2:3" customFormat="1"/>
    <row r="62" spans="2:3" customFormat="1"/>
    <row r="63" spans="2:3" customFormat="1"/>
  </sheetData>
  <sheetProtection selectLockedCells="1"/>
  <conditionalFormatting sqref="B6">
    <cfRule type="expression" dxfId="19" priority="22">
      <formula>B6="Yes"</formula>
    </cfRule>
  </conditionalFormatting>
  <conditionalFormatting sqref="B6">
    <cfRule type="expression" dxfId="18" priority="21">
      <formula>B6="No"</formula>
    </cfRule>
  </conditionalFormatting>
  <conditionalFormatting sqref="B7">
    <cfRule type="expression" dxfId="17" priority="20">
      <formula>B7="Yes"</formula>
    </cfRule>
  </conditionalFormatting>
  <conditionalFormatting sqref="B7">
    <cfRule type="expression" dxfId="16" priority="19">
      <formula>B7="No"</formula>
    </cfRule>
  </conditionalFormatting>
  <conditionalFormatting sqref="B9:B10">
    <cfRule type="expression" dxfId="15" priority="18">
      <formula>B9="Yes"</formula>
    </cfRule>
  </conditionalFormatting>
  <conditionalFormatting sqref="B9:B10">
    <cfRule type="expression" dxfId="14" priority="17">
      <formula>B9="No"</formula>
    </cfRule>
  </conditionalFormatting>
  <conditionalFormatting sqref="B8">
    <cfRule type="expression" dxfId="13" priority="12">
      <formula>B8="Yes"</formula>
    </cfRule>
  </conditionalFormatting>
  <conditionalFormatting sqref="B8">
    <cfRule type="expression" dxfId="12" priority="11">
      <formula>B8="No"</formula>
    </cfRule>
  </conditionalFormatting>
  <conditionalFormatting sqref="B19:B25">
    <cfRule type="expression" dxfId="11" priority="2">
      <formula>B19="Yes"</formula>
    </cfRule>
  </conditionalFormatting>
  <conditionalFormatting sqref="B19:B25">
    <cfRule type="expression" dxfId="10" priority="1">
      <formula>B19="No"</formula>
    </cfRule>
  </conditionalFormatting>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100-000000000000}">
          <x14:formula1>
            <xm:f>'Data validation'!$O$2:$O$4</xm:f>
          </x14:formula1>
          <xm:sqref>B6:B10 B19:B25</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theme="9" tint="0.39997558519241921"/>
  </sheetPr>
  <dimension ref="A1:V21"/>
  <sheetViews>
    <sheetView topLeftCell="A2" workbookViewId="0">
      <selection activeCell="N24" sqref="N24"/>
    </sheetView>
  </sheetViews>
  <sheetFormatPr defaultColWidth="9.140625" defaultRowHeight="15"/>
  <cols>
    <col min="1" max="18" width="9.140625" style="4"/>
    <col min="19" max="19" width="9.140625" style="4" customWidth="1"/>
    <col min="20" max="16384" width="9.140625" style="4"/>
  </cols>
  <sheetData>
    <row r="1" spans="1:22" hidden="1">
      <c r="A1" s="4" t="e">
        <f ca="1">CELL("width",A1)</f>
        <v>#VALUE!</v>
      </c>
      <c r="B1" s="4" t="e">
        <f t="shared" ref="B1:U1" ca="1" si="0">CELL("width",B1)</f>
        <v>#VALUE!</v>
      </c>
      <c r="C1" s="4" t="e">
        <f t="shared" ca="1" si="0"/>
        <v>#VALUE!</v>
      </c>
      <c r="D1" s="4" t="e">
        <f t="shared" ca="1" si="0"/>
        <v>#VALUE!</v>
      </c>
      <c r="E1" s="4" t="e">
        <f t="shared" ca="1" si="0"/>
        <v>#VALUE!</v>
      </c>
      <c r="F1" s="4" t="e">
        <f t="shared" ca="1" si="0"/>
        <v>#VALUE!</v>
      </c>
      <c r="G1" s="4" t="e">
        <f t="shared" ca="1" si="0"/>
        <v>#VALUE!</v>
      </c>
      <c r="H1" s="4" t="e">
        <f t="shared" ca="1" si="0"/>
        <v>#VALUE!</v>
      </c>
      <c r="I1" s="4" t="e">
        <f t="shared" ca="1" si="0"/>
        <v>#VALUE!</v>
      </c>
      <c r="J1" s="4" t="e">
        <f t="shared" ca="1" si="0"/>
        <v>#VALUE!</v>
      </c>
      <c r="K1" s="4" t="e">
        <f t="shared" ca="1" si="0"/>
        <v>#VALUE!</v>
      </c>
      <c r="L1" s="4" t="e">
        <f t="shared" ca="1" si="0"/>
        <v>#VALUE!</v>
      </c>
      <c r="M1" s="4" t="e">
        <f t="shared" ca="1" si="0"/>
        <v>#VALUE!</v>
      </c>
      <c r="N1" s="4" t="e">
        <f t="shared" ca="1" si="0"/>
        <v>#VALUE!</v>
      </c>
      <c r="O1" s="4" t="e">
        <f t="shared" ca="1" si="0"/>
        <v>#VALUE!</v>
      </c>
      <c r="P1" s="4" t="e">
        <f t="shared" ca="1" si="0"/>
        <v>#VALUE!</v>
      </c>
      <c r="Q1" s="4" t="e">
        <f t="shared" ca="1" si="0"/>
        <v>#VALUE!</v>
      </c>
      <c r="R1" s="4" t="e">
        <f t="shared" ca="1" si="0"/>
        <v>#VALUE!</v>
      </c>
      <c r="S1" s="4" t="e">
        <f t="shared" ca="1" si="0"/>
        <v>#VALUE!</v>
      </c>
      <c r="T1" s="4" t="e">
        <f t="shared" ca="1" si="0"/>
        <v>#VALUE!</v>
      </c>
      <c r="U1" s="4" t="e">
        <f t="shared" ca="1" si="0"/>
        <v>#VALUE!</v>
      </c>
      <c r="V1" s="4" t="e">
        <f ca="1">SUM(A1:U1)</f>
        <v>#VALUE!</v>
      </c>
    </row>
    <row r="3" spans="1:22" ht="21">
      <c r="I3" s="7" t="e">
        <f ca="1">Menu!$E$2&amp;" - "&amp;REPLACE(CELL("filename",$A$1),1,FIND("]",CELL("filename",$A$1))+3,"")&amp;": Term "&amp;Menu!$R$2</f>
        <v>#VALUE!</v>
      </c>
    </row>
    <row r="4" spans="1:22" ht="21">
      <c r="I4" s="7"/>
    </row>
    <row r="5" spans="1:22" ht="20.100000000000001" customHeight="1">
      <c r="B5" s="96" t="s">
        <v>425</v>
      </c>
      <c r="C5" s="96"/>
      <c r="D5" s="96"/>
      <c r="E5" s="96"/>
      <c r="F5" s="96"/>
      <c r="G5" s="96"/>
      <c r="H5" s="96"/>
      <c r="I5" s="96"/>
      <c r="J5" s="96"/>
      <c r="K5" s="96"/>
    </row>
    <row r="6" spans="1:22">
      <c r="B6" s="62"/>
      <c r="C6" s="22" t="s">
        <v>702</v>
      </c>
      <c r="D6" s="22"/>
      <c r="E6" s="22"/>
      <c r="F6" s="22"/>
      <c r="G6" s="22"/>
      <c r="H6" s="22"/>
      <c r="I6" s="22"/>
      <c r="J6" s="22"/>
      <c r="K6" s="22"/>
    </row>
    <row r="7" spans="1:22">
      <c r="B7" s="62"/>
      <c r="C7" s="22" t="s">
        <v>703</v>
      </c>
      <c r="D7" s="22"/>
      <c r="E7" s="22"/>
      <c r="F7" s="22"/>
      <c r="G7" s="22"/>
      <c r="H7" s="22"/>
      <c r="I7" s="22"/>
      <c r="J7" s="22"/>
      <c r="K7" s="22"/>
    </row>
    <row r="8" spans="1:22">
      <c r="B8" s="62"/>
      <c r="C8" s="22" t="s">
        <v>704</v>
      </c>
      <c r="D8" s="22"/>
      <c r="E8" s="22"/>
      <c r="F8" s="22"/>
      <c r="G8" s="22"/>
      <c r="H8" s="22"/>
      <c r="I8" s="22"/>
      <c r="J8" s="22"/>
      <c r="K8" s="22"/>
    </row>
    <row r="9" spans="1:22">
      <c r="B9" s="55"/>
      <c r="C9" s="22" t="s">
        <v>705</v>
      </c>
      <c r="D9" s="22"/>
      <c r="E9" s="22"/>
      <c r="F9" s="22"/>
      <c r="G9" s="22"/>
      <c r="H9" s="22"/>
      <c r="I9" s="22"/>
      <c r="J9" s="22"/>
      <c r="K9" s="22"/>
    </row>
    <row r="10" spans="1:22">
      <c r="B10" s="55"/>
      <c r="C10" s="22" t="s">
        <v>706</v>
      </c>
      <c r="D10" s="22"/>
      <c r="E10" s="22"/>
      <c r="F10" s="22"/>
      <c r="G10" s="22"/>
      <c r="H10" s="22"/>
      <c r="I10" s="22"/>
      <c r="J10" s="22"/>
      <c r="K10" s="22"/>
    </row>
    <row r="11" spans="1:22">
      <c r="B11" s="55"/>
      <c r="C11" s="22" t="s">
        <v>707</v>
      </c>
      <c r="D11" s="22"/>
      <c r="E11" s="22"/>
      <c r="F11" s="22"/>
      <c r="G11" s="22"/>
      <c r="H11" s="22"/>
      <c r="I11" s="22"/>
      <c r="J11" s="22"/>
      <c r="K11" s="22"/>
    </row>
    <row r="12" spans="1:22">
      <c r="B12" s="55"/>
      <c r="C12" s="22" t="s">
        <v>708</v>
      </c>
      <c r="D12" s="22"/>
      <c r="E12" s="22"/>
      <c r="F12" s="22"/>
      <c r="G12" s="22"/>
      <c r="H12" s="22"/>
      <c r="I12" s="22"/>
      <c r="J12" s="22"/>
      <c r="K12" s="22"/>
    </row>
    <row r="14" spans="1:22" ht="21">
      <c r="B14" s="96" t="s">
        <v>455</v>
      </c>
      <c r="C14" s="96"/>
      <c r="D14" s="96"/>
      <c r="E14" s="96"/>
      <c r="F14" s="96"/>
      <c r="G14" s="96"/>
      <c r="H14" s="96"/>
      <c r="I14" s="96"/>
      <c r="J14" s="96"/>
      <c r="K14" s="96"/>
      <c r="L14" s="96"/>
      <c r="M14" s="96"/>
    </row>
    <row r="15" spans="1:22">
      <c r="B15" s="55"/>
      <c r="C15" s="87" t="s">
        <v>709</v>
      </c>
      <c r="D15" s="87"/>
      <c r="E15" s="87"/>
      <c r="F15" s="87"/>
      <c r="G15" s="87"/>
      <c r="H15" s="87"/>
      <c r="I15" s="87"/>
      <c r="J15" s="87"/>
      <c r="K15" s="87"/>
      <c r="L15" s="87"/>
      <c r="M15" s="87"/>
    </row>
    <row r="16" spans="1:22">
      <c r="B16" s="62"/>
      <c r="C16" s="87" t="s">
        <v>703</v>
      </c>
      <c r="D16" s="87"/>
      <c r="E16" s="87"/>
      <c r="F16" s="87"/>
      <c r="G16" s="87"/>
      <c r="H16" s="87"/>
      <c r="I16" s="87"/>
      <c r="J16" s="87"/>
      <c r="K16" s="87"/>
      <c r="L16" s="87"/>
      <c r="M16" s="87"/>
    </row>
    <row r="17" spans="2:13">
      <c r="B17" s="55"/>
      <c r="C17" s="87" t="s">
        <v>710</v>
      </c>
      <c r="D17" s="87"/>
      <c r="E17" s="87"/>
      <c r="F17" s="87"/>
      <c r="G17" s="87"/>
      <c r="H17" s="87"/>
      <c r="I17" s="87"/>
      <c r="J17" s="87"/>
      <c r="K17" s="87"/>
      <c r="L17" s="87"/>
      <c r="M17" s="87"/>
    </row>
    <row r="18" spans="2:13">
      <c r="B18" s="55"/>
      <c r="C18" s="87" t="s">
        <v>711</v>
      </c>
      <c r="D18" s="87"/>
      <c r="E18" s="87"/>
      <c r="F18" s="87"/>
      <c r="G18" s="87"/>
      <c r="H18" s="87"/>
      <c r="I18" s="87"/>
      <c r="J18" s="87"/>
      <c r="K18" s="87"/>
      <c r="L18" s="87"/>
      <c r="M18" s="87"/>
    </row>
    <row r="19" spans="2:13">
      <c r="B19" s="55"/>
      <c r="C19" s="87" t="s">
        <v>712</v>
      </c>
      <c r="D19" s="87"/>
      <c r="E19" s="87"/>
      <c r="F19" s="87"/>
      <c r="G19" s="87"/>
      <c r="H19" s="87"/>
      <c r="I19" s="87"/>
      <c r="J19" s="87"/>
      <c r="K19" s="87"/>
      <c r="L19" s="87"/>
      <c r="M19" s="87"/>
    </row>
    <row r="20" spans="2:13">
      <c r="B20" s="55"/>
      <c r="C20" s="87" t="s">
        <v>713</v>
      </c>
      <c r="D20" s="87"/>
      <c r="E20" s="87"/>
      <c r="F20" s="87"/>
      <c r="G20" s="87"/>
      <c r="H20" s="87"/>
      <c r="I20" s="87"/>
      <c r="J20" s="87"/>
      <c r="K20" s="87"/>
      <c r="L20" s="87"/>
      <c r="M20" s="87"/>
    </row>
    <row r="21" spans="2:13">
      <c r="B21" s="88"/>
      <c r="C21" s="87" t="s">
        <v>714</v>
      </c>
      <c r="D21" s="87"/>
      <c r="E21" s="87"/>
      <c r="F21" s="87"/>
      <c r="G21" s="87"/>
      <c r="H21" s="87"/>
      <c r="I21" s="87"/>
      <c r="J21" s="87"/>
      <c r="K21" s="87"/>
      <c r="L21" s="87"/>
      <c r="M21" s="87"/>
    </row>
  </sheetData>
  <sheetProtection selectLockedCells="1"/>
  <conditionalFormatting sqref="B9:B12">
    <cfRule type="expression" dxfId="9" priority="12">
      <formula>B9="Yes"</formula>
    </cfRule>
  </conditionalFormatting>
  <conditionalFormatting sqref="B9:B12">
    <cfRule type="expression" dxfId="8" priority="11">
      <formula>B9="No"</formula>
    </cfRule>
  </conditionalFormatting>
  <conditionalFormatting sqref="B18:B20">
    <cfRule type="expression" dxfId="7" priority="1">
      <formula>B18="No"</formula>
    </cfRule>
  </conditionalFormatting>
  <conditionalFormatting sqref="B21">
    <cfRule type="expression" dxfId="6" priority="8">
      <formula>B21="Yes"</formula>
    </cfRule>
  </conditionalFormatting>
  <conditionalFormatting sqref="B21">
    <cfRule type="expression" dxfId="5" priority="7">
      <formula>B21="No"</formula>
    </cfRule>
  </conditionalFormatting>
  <conditionalFormatting sqref="B15">
    <cfRule type="expression" dxfId="4" priority="6">
      <formula>B15="Yes"</formula>
    </cfRule>
  </conditionalFormatting>
  <conditionalFormatting sqref="B15">
    <cfRule type="expression" dxfId="3" priority="5">
      <formula>B15="No"</formula>
    </cfRule>
  </conditionalFormatting>
  <conditionalFormatting sqref="B17">
    <cfRule type="expression" dxfId="2" priority="4">
      <formula>B17="Yes"</formula>
    </cfRule>
  </conditionalFormatting>
  <conditionalFormatting sqref="B17">
    <cfRule type="expression" dxfId="1" priority="3">
      <formula>B17="No"</formula>
    </cfRule>
  </conditionalFormatting>
  <conditionalFormatting sqref="B18:B20">
    <cfRule type="expression" dxfId="0" priority="2">
      <formula>B18="Yes"</formula>
    </cfRule>
  </conditionalFormatting>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200-000000000000}">
          <x14:formula1>
            <xm:f>'Data validation'!$O$2:$O$4</xm:f>
          </x14:formula1>
          <xm:sqref>B9:B12 B15 B17:B20</xm:sqref>
        </x14:dataValidation>
        <x14:dataValidation type="list" allowBlank="1" showInputMessage="1" showErrorMessage="1" xr:uid="{00000000-0002-0000-1200-000001000000}">
          <x14:formula1>
            <xm:f>'Data validation'!$Q$2:$Q$103</xm:f>
          </x14:formula1>
          <xm:sqref>B6:B8 B16</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5b26b094-24a4-4ccd-b7e3-3edda354eb3c">GGSAWS-273948688-322410</_dlc_DocId>
    <_dlc_DocIdUrl xmlns="5b26b094-24a4-4ccd-b7e3-3edda354eb3c">
      <Url>https://ggsaus.sharepoint.com/sites/WebShare/_layouts/15/DocIdRedir.aspx?ID=GGSAWS-273948688-322410</Url>
      <Description>GGSAWS-273948688-322410</Description>
    </_dlc_DocIdUrl>
    <_dlc_DocIdPersistId xmlns="5b26b094-24a4-4ccd-b7e3-3edda354eb3c">false</_dlc_DocIdPersistId>
    <TaxCatchAll xmlns="5b26b094-24a4-4ccd-b7e3-3edda354eb3c" xsi:nil="true"/>
    <lcf76f155ced4ddcb4097134ff3c332f xmlns="b1c3f57c-7c49-4651-ad41-fce25e67615e">
      <Terms xmlns="http://schemas.microsoft.com/office/infopath/2007/PartnerControls"/>
    </lcf76f155ced4ddcb4097134ff3c332f>
    <SharedWithUsers xmlns="5b26b094-24a4-4ccd-b7e3-3edda354eb3c">
      <UserInfo>
        <DisplayName/>
        <AccountId xsi:nil="true"/>
        <AccountType/>
      </UserInfo>
    </SharedWithUsers>
    <_Flow_SignoffStatus xmlns="b1c3f57c-7c49-4651-ad41-fce25e67615e" xsi:nil="true"/>
    <ReviewedbyNP xmlns="b1c3f57c-7c49-4651-ad41-fce25e67615e">false</ReviewedbyNP>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CF079873C6E3AB4EACD63ED1E8B5A8E2" ma:contentTypeVersion="21" ma:contentTypeDescription="Create a new document." ma:contentTypeScope="" ma:versionID="12dadd9e49a268dc1179cee63262baef">
  <xsd:schema xmlns:xsd="http://www.w3.org/2001/XMLSchema" xmlns:xs="http://www.w3.org/2001/XMLSchema" xmlns:p="http://schemas.microsoft.com/office/2006/metadata/properties" xmlns:ns2="5b26b094-24a4-4ccd-b7e3-3edda354eb3c" xmlns:ns3="b1c3f57c-7c49-4651-ad41-fce25e67615e" targetNamespace="http://schemas.microsoft.com/office/2006/metadata/properties" ma:root="true" ma:fieldsID="9a8362496abbe6d30b8f1cbf91731fbe" ns2:_="" ns3:_="">
    <xsd:import namespace="5b26b094-24a4-4ccd-b7e3-3edda354eb3c"/>
    <xsd:import namespace="b1c3f57c-7c49-4651-ad41-fce25e67615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2:_dlc_DocId" minOccurs="0"/>
                <xsd:element ref="ns2:_dlc_DocIdUrl" minOccurs="0"/>
                <xsd:element ref="ns2:_dlc_DocIdPersistId"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Flow_SignoffStatus" minOccurs="0"/>
                <xsd:element ref="ns3:ReviewedbyNP"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b26b094-24a4-4ccd-b7e3-3edda354eb3c"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_dlc_DocId" ma:index="12" nillable="true" ma:displayName="Document ID Value" ma:description="The value of the document ID assigned to this item." ma:indexed="true"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8b671d25-694d-439f-9863-07d436487715}" ma:internalName="TaxCatchAll" ma:showField="CatchAllData" ma:web="5b26b094-24a4-4ccd-b7e3-3edda354eb3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1c3f57c-7c49-4651-ad41-fce25e67615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3a52850-eb8e-4fa7-a03f-de41acfdcd08"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_Flow_SignoffStatus" ma:index="23" nillable="true" ma:displayName="Sign-off status" ma:internalName="Sign_x002d_off_x0020_status">
      <xsd:simpleType>
        <xsd:restriction base="dms:Text"/>
      </xsd:simpleType>
    </xsd:element>
    <xsd:element name="ReviewedbyNP" ma:index="24" nillable="true" ma:displayName="Reviewed by NP" ma:default="0" ma:description="Noel please select Yes if you have reviewed. Sam" ma:format="Dropdown" ma:internalName="ReviewedbyNP">
      <xsd:simpleType>
        <xsd:restriction base="dms:Boolean"/>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C751A8B-187F-45AF-994C-92CD8272DE5E}"/>
</file>

<file path=customXml/itemProps2.xml><?xml version="1.0" encoding="utf-8"?>
<ds:datastoreItem xmlns:ds="http://schemas.openxmlformats.org/officeDocument/2006/customXml" ds:itemID="{EF417B42-26AD-4A95-A4AE-1C40FE6CC23B}"/>
</file>

<file path=customXml/itemProps3.xml><?xml version="1.0" encoding="utf-8"?>
<ds:datastoreItem xmlns:ds="http://schemas.openxmlformats.org/officeDocument/2006/customXml" ds:itemID="{D8D4203D-B49D-4B48-893D-7DBC1425E342}"/>
</file>

<file path=customXml/itemProps4.xml><?xml version="1.0" encoding="utf-8"?>
<ds:datastoreItem xmlns:ds="http://schemas.openxmlformats.org/officeDocument/2006/customXml" ds:itemID="{39C1B434-CF0D-4152-A87B-28A23A45E3F1}"/>
</file>

<file path=docProps/app.xml><?xml version="1.0" encoding="utf-8"?>
<Properties xmlns="http://schemas.openxmlformats.org/officeDocument/2006/extended-properties" xmlns:vt="http://schemas.openxmlformats.org/officeDocument/2006/docPropsVTypes">
  <Application>Microsoft Excel Online</Application>
  <Manager/>
  <Company>Cape York Partnerships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Primo Fantin</dc:creator>
  <cp:keywords/>
  <dc:description/>
  <cp:lastModifiedBy>Bernardine Denigan</cp:lastModifiedBy>
  <cp:revision/>
  <dcterms:created xsi:type="dcterms:W3CDTF">2019-01-09T05:43:13Z</dcterms:created>
  <dcterms:modified xsi:type="dcterms:W3CDTF">2023-12-20T03:44:56Z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0x010100CF079873C6E3AB4EACD63ED1E8B5A8E2</vt:lpwstr>
  </property>
  <property fmtid="{D5CDD505-2E9C-101B-9397-08002B2CF9AE}" pid="3" name="Order">
    <vt:r8>461800</vt:r8>
  </property>
  <property fmtid="{D5CDD505-2E9C-101B-9397-08002B2CF9AE}" pid="4" name="Document Reviewed">
    <vt:lpwstr>Pending</vt:lpwstr>
  </property>
  <property fmtid="{D5CDD505-2E9C-101B-9397-08002B2CF9AE}" pid="5" name="_dlc_DocIdItemGuid">
    <vt:lpwstr>ba9ab7e3-d799-4abe-a56a-c81e33188147</vt:lpwstr>
  </property>
  <property fmtid="{D5CDD505-2E9C-101B-9397-08002B2CF9AE}" pid="6" name="dcProductDevelopment">
    <vt:bool>false</vt:bool>
  </property>
  <property fmtid="{D5CDD505-2E9C-101B-9397-08002B2CF9AE}" pid="7" name="dcInternalEvaluationLibrary">
    <vt:bool>false</vt:bool>
  </property>
  <property fmtid="{D5CDD505-2E9C-101B-9397-08002B2CF9AE}" pid="8" name="dcMarketingServices">
    <vt:bool>false</vt:bool>
  </property>
  <property fmtid="{D5CDD505-2E9C-101B-9397-08002B2CF9AE}" pid="9" name="dcIntranet">
    <vt:bool>false</vt:bool>
  </property>
  <property fmtid="{D5CDD505-2E9C-101B-9397-08002B2CF9AE}" pid="10" name="dcExternalEvaluationLibrary">
    <vt:bool>false</vt:bool>
  </property>
  <property fmtid="{D5CDD505-2E9C-101B-9397-08002B2CF9AE}" pid="11" name="dcSchoolsAllStaff">
    <vt:bool>false</vt:bool>
  </property>
  <property fmtid="{D5CDD505-2E9C-101B-9397-08002B2CF9AE}" pid="12" name="dcDirectors">
    <vt:bool>false</vt:bool>
  </property>
  <property fmtid="{D5CDD505-2E9C-101B-9397-08002B2CF9AE}" pid="13" name="dcGreatTeachingPortal">
    <vt:bool>false</vt:bool>
  </property>
  <property fmtid="{D5CDD505-2E9C-101B-9397-08002B2CF9AE}" pid="14" name="dcSchoolPrincipals">
    <vt:bool>false</vt:bool>
  </property>
  <property fmtid="{D5CDD505-2E9C-101B-9397-08002B2CF9AE}" pid="15" name="dcBrochureStand">
    <vt:bool>false</vt:bool>
  </property>
  <property fmtid="{D5CDD505-2E9C-101B-9397-08002B2CF9AE}" pid="16" name="dcWebsite">
    <vt:bool>false</vt:bool>
  </property>
  <property fmtid="{D5CDD505-2E9C-101B-9397-08002B2CF9AE}" pid="17" name="dcDigitalDatabase">
    <vt:bool>false</vt:bool>
  </property>
  <property fmtid="{D5CDD505-2E9C-101B-9397-08002B2CF9AE}" pid="18" name="dcProductFolders">
    <vt:bool>false</vt:bool>
  </property>
  <property fmtid="{D5CDD505-2E9C-101B-9397-08002B2CF9AE}" pid="19" name="dcCEOSocialMedia">
    <vt:bool>false</vt:bool>
  </property>
  <property fmtid="{D5CDD505-2E9C-101B-9397-08002B2CF9AE}" pid="20" name="dcBusinessServices">
    <vt:bool>false</vt:bool>
  </property>
  <property fmtid="{D5CDD505-2E9C-101B-9397-08002B2CF9AE}" pid="21" name="dcInfoHub">
    <vt:bool>false</vt:bool>
  </property>
  <property fmtid="{D5CDD505-2E9C-101B-9397-08002B2CF9AE}" pid="22" name="dcManagement">
    <vt:bool>false</vt:bool>
  </property>
  <property fmtid="{D5CDD505-2E9C-101B-9397-08002B2CF9AE}" pid="23" name="dcSchoolPartnerships">
    <vt:bool>false</vt:bool>
  </property>
  <property fmtid="{D5CDD505-2E9C-101B-9397-08002B2CF9AE}" pid="24" name="dcCurriculumResourceLibrary">
    <vt:bool>false</vt:bool>
  </property>
  <property fmtid="{D5CDD505-2E9C-101B-9397-08002B2CF9AE}" pid="25" name="dcAllGGSAStaff">
    <vt:bool>false</vt:bool>
  </property>
  <property fmtid="{D5CDD505-2E9C-101B-9397-08002B2CF9AE}" pid="26" name="dcSocialMedia">
    <vt:bool>false</vt:bool>
  </property>
  <property fmtid="{D5CDD505-2E9C-101B-9397-08002B2CF9AE}" pid="27" name="MediaServiceImageTags">
    <vt:lpwstr/>
  </property>
  <property fmtid="{D5CDD505-2E9C-101B-9397-08002B2CF9AE}" pid="28" name="xd_Signature">
    <vt:bool>false</vt:bool>
  </property>
  <property fmtid="{D5CDD505-2E9C-101B-9397-08002B2CF9AE}" pid="29" name="xd_ProgID">
    <vt:lpwstr/>
  </property>
  <property fmtid="{D5CDD505-2E9C-101B-9397-08002B2CF9AE}" pid="30" name="_SourceUrl">
    <vt:lpwstr/>
  </property>
  <property fmtid="{D5CDD505-2E9C-101B-9397-08002B2CF9AE}" pid="31" name="_SharedFileIndex">
    <vt:lpwstr/>
  </property>
  <property fmtid="{D5CDD505-2E9C-101B-9397-08002B2CF9AE}" pid="32" name="ComplianceAssetId">
    <vt:lpwstr/>
  </property>
  <property fmtid="{D5CDD505-2E9C-101B-9397-08002B2CF9AE}" pid="33" name="TemplateUrl">
    <vt:lpwstr/>
  </property>
  <property fmtid="{D5CDD505-2E9C-101B-9397-08002B2CF9AE}" pid="34" name="Request">
    <vt:lpwstr>, </vt:lpwstr>
  </property>
  <property fmtid="{D5CDD505-2E9C-101B-9397-08002B2CF9AE}" pid="35" name="_ExtendedDescription">
    <vt:lpwstr/>
  </property>
  <property fmtid="{D5CDD505-2E9C-101B-9397-08002B2CF9AE}" pid="36" name="TriggerFlowInfo">
    <vt:lpwstr/>
  </property>
</Properties>
</file>